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11580" tabRatio="879" activeTab="4"/>
  </bookViews>
  <sheets>
    <sheet name="VC thuốc, pháo nổ" sheetId="1" r:id="rId1"/>
    <sheet name="Gqchobanphaohoano" sheetId="2" r:id="rId2"/>
    <sheet name="XNK-phaohoa" sheetId="3" r:id="rId3"/>
    <sheet name="Muaphaohoa,phaohieu" sheetId="4" r:id="rId4"/>
    <sheet name="XNK-phaono" sheetId="5" r:id="rId5"/>
  </sheets>
  <definedNames/>
  <calcPr fullCalcOnLoad="1"/>
</workbook>
</file>

<file path=xl/sharedStrings.xml><?xml version="1.0" encoding="utf-8"?>
<sst xmlns="http://schemas.openxmlformats.org/spreadsheetml/2006/main" count="329" uniqueCount="63">
  <si>
    <t>Phụ lục IV</t>
  </si>
  <si>
    <t>BIỂU MẪU TÍNH CHI PHÍ TUÂN THỦ THỦ TỤC HÀNH CHÍNH (BIỂU MẪU 03/SCM-KSTT)</t>
  </si>
  <si>
    <t>(Ban hành kèm theo Thông tư số 07 /2014/TT-BTP ngày 24 tháng 02 năm 2014 của Bộ Tư pháp)</t>
  </si>
  <si>
    <t>Biểu mẫu 03/SCM-KSTT</t>
  </si>
  <si>
    <t>CHI PHÍ TUÂN THỦ THỦ TỤC HÀNH CHÍNH</t>
  </si>
  <si>
    <t>I.</t>
  </si>
  <si>
    <t>STT</t>
  </si>
  <si>
    <t>Các công việc 
khi thực hiện TTHC</t>
  </si>
  <si>
    <t>Các hoạt động/ cách thức thực hiện cụ thể</t>
  </si>
  <si>
    <t>Số lần thực hiện/ 01 năm</t>
  </si>
  <si>
    <t>Số lượng đối tượng tuân thủ/01 năm</t>
  </si>
  <si>
    <t>Ghi chú</t>
  </si>
  <si>
    <t>Chuẩn bị hồ sơ</t>
  </si>
  <si>
    <t>1.1</t>
  </si>
  <si>
    <t>Nộp hồ sơ</t>
  </si>
  <si>
    <t>Trực tiếp</t>
  </si>
  <si>
    <t>Bưu điện</t>
  </si>
  <si>
    <t>Internet</t>
  </si>
  <si>
    <t>Nộp phí, lệ phí, chi phí khác</t>
  </si>
  <si>
    <t>3.1</t>
  </si>
  <si>
    <t>Phí</t>
  </si>
  <si>
    <t>3.2</t>
  </si>
  <si>
    <t>Lệ phí</t>
  </si>
  <si>
    <t>3.3</t>
  </si>
  <si>
    <t>Chi phí khác</t>
  </si>
  <si>
    <t>Nhận kết quả</t>
  </si>
  <si>
    <t>Khác</t>
  </si>
  <si>
    <t>TỔNG</t>
  </si>
  <si>
    <t>II.</t>
  </si>
  <si>
    <t>III.</t>
  </si>
  <si>
    <t xml:space="preserve">SO SÁNH CHI PHÍ </t>
  </si>
  <si>
    <t>* Ghi chú: Số liệu trong Bảng tính chỉ mang tính chất minh họa.</t>
  </si>
  <si>
    <r>
      <t xml:space="preserve">Thời gian thực hiện </t>
    </r>
    <r>
      <rPr>
        <sz val="13"/>
        <color indexed="8"/>
        <rFont val="Times New Roman"/>
        <family val="1"/>
      </rPr>
      <t>(giờ)</t>
    </r>
  </si>
  <si>
    <r>
      <t xml:space="preserve">Mức chi phí thuê tư vấn, dịch vụ </t>
    </r>
    <r>
      <rPr>
        <sz val="13"/>
        <color indexed="8"/>
        <rFont val="Times New Roman"/>
        <family val="1"/>
      </rPr>
      <t>(đồng)</t>
    </r>
  </si>
  <si>
    <r>
      <t xml:space="preserve">Mức phí, lệ phí, chi phí khác </t>
    </r>
    <r>
      <rPr>
        <sz val="13"/>
        <color indexed="8"/>
        <rFont val="Times New Roman"/>
        <family val="1"/>
      </rPr>
      <t>(đồng)</t>
    </r>
  </si>
  <si>
    <r>
      <t xml:space="preserve">Chi phí thực hiện TTHC </t>
    </r>
    <r>
      <rPr>
        <sz val="13"/>
        <color indexed="8"/>
        <rFont val="Times New Roman"/>
        <family val="1"/>
      </rPr>
      <t>(đồng)</t>
    </r>
  </si>
  <si>
    <r>
      <t xml:space="preserve">Tổng chi phí thực hiện TTHC/
01 năm </t>
    </r>
    <r>
      <rPr>
        <sz val="13"/>
        <color indexed="8"/>
        <rFont val="Times New Roman"/>
        <family val="1"/>
      </rPr>
      <t>(đồng)</t>
    </r>
  </si>
  <si>
    <r>
      <t>Chuẩn bị, phục vụ việc kiểm tra, đánh giá c ủa cơ quan có thẩm quyền (nếu có)</t>
    </r>
  </si>
  <si>
    <r>
      <t>Công việc khác (nếu có)</t>
    </r>
  </si>
  <si>
    <t>CHI PHÍ  THỰC HIỆN TTHC DỰ KIẾN SỬA ĐỔI, BỔ SUNG</t>
  </si>
  <si>
    <r>
      <t xml:space="preserve">Mức TNBQ/ 01 giờ làm việc </t>
    </r>
    <r>
      <rPr>
        <sz val="13"/>
        <color indexed="8"/>
        <rFont val="Times New Roman"/>
        <family val="1"/>
      </rPr>
      <t>(đồng)</t>
    </r>
  </si>
  <si>
    <r>
      <t>Chuẩn bị, phục vụ việc kiểm tra, đánh giá của cơ quan có thẩm quyền (nếu có)</t>
    </r>
  </si>
  <si>
    <t>BỘ CÔNG AN</t>
  </si>
  <si>
    <t xml:space="preserve">Văn bản đề nghị của cơ quan, tổ chức </t>
  </si>
  <si>
    <t>Chuẩn bị văn bản đề nghị của cơ quan, tổ chức</t>
  </si>
  <si>
    <r>
      <t>Bản sao quyết định thành lập hoặc bản sao giấy chứng nhận đăng ký doanh nghiệp</t>
    </r>
    <r>
      <rPr>
        <sz val="13"/>
        <color indexed="8"/>
        <rFont val="Times New Roman"/>
        <family val="1"/>
      </rPr>
      <t xml:space="preserve"> </t>
    </r>
  </si>
  <si>
    <t>Phô tô quyết định thành lập hoặc giấy chứng nhận đăng ký doanh nghiệp</t>
  </si>
  <si>
    <t xml:space="preserve">Giấy giới thiệu </t>
  </si>
  <si>
    <t>Chuẩn bị giấy giới thiệu, trình lãnh đạo ký, đóng dấu</t>
  </si>
  <si>
    <t>Bản sao thẻ Căn cước công dân, Chứng minh nhân dân, Hộ chiếu hoặc Chứng minh quân nhân của người đến liên hệ.</t>
  </si>
  <si>
    <t>Phô tô thẻ Căn cước công dân, Chứng minh nhân dân, Hộ chiếu hoặc Chứng minh quân nhân của người đến liên hệ.</t>
  </si>
  <si>
    <t>CHI PHÍ THỰC HIỆN TTHC DỰ KIẾN KHI BAN HÀNH MỚI</t>
  </si>
  <si>
    <t xml:space="preserve">CHI PHÍ THỰC HIỆN TTHC HIỆN TẠI </t>
  </si>
  <si>
    <t>CHI PHÍ THỰC HIỆN TTHC BAN HÀNH MỚI</t>
  </si>
  <si>
    <t xml:space="preserve">    TÊN THỦ TỤC HÀNH CHÍNH: Thủ tục Giải quyết cho phép bắn pháo hoa</t>
  </si>
  <si>
    <t>Văn bản đề nghị cho phép bắn pháo hoa nổ của các địa phương</t>
  </si>
  <si>
    <t>Chuẩn bị văn bản đề nghị cho phép bắn pháo hoa nổ của các địa phương</t>
  </si>
  <si>
    <t>Chuẩn bị văn bản đề nghị của cơ quan, tổ chức,</t>
  </si>
  <si>
    <t xml:space="preserve">    TÊN THỦ TỤC HÀNH CHÍNH: Thủ tục cấp Giấy phép mua pháo hoa</t>
  </si>
  <si>
    <t xml:space="preserve">    TÊN THỦ TỤC HÀNH CHÍNH: Thủ tục Cấp giấy phép vận chuyển pháo hoa nổ, thuốc pháo, thiết bị, phụ kiện bắn pháo hoa nổ</t>
  </si>
  <si>
    <t>Văn bản đề nghị cấp giấy phép vận chuyển  pháo hoa nổ, thuốc pháo, thiết bị, phụ kiện bắn pháo hoa nổ</t>
  </si>
  <si>
    <t xml:space="preserve">    TÊN THỦ TỤC HÀNH CHÍNH: Thủ tục cấp Giấy phép xuất khẩu, nhập khẩu pháo hoa, thuốc pháo hoa</t>
  </si>
  <si>
    <t xml:space="preserve">    TÊN THỦ TỤC HÀNH CHÍNH: Thủ tục cấp Giấy phép xuất khẩu, nhập khẩu pháo hoa nổ thuốc pháo nổ và thiết bị, phụ kiện bắn pháo hoa nổ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</si>
</sst>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0.0;[Red]0.0"/>
    <numFmt numFmtId="175" formatCode="#,000%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Arial"/>
      <family val="0"/>
    </font>
    <font>
      <i/>
      <sz val="10.5"/>
      <color indexed="8"/>
      <name val="Arial"/>
      <family val="0"/>
    </font>
    <font>
      <sz val="13"/>
      <color indexed="9"/>
      <name val="Times New Roman"/>
      <family val="1"/>
    </font>
    <font>
      <b/>
      <sz val="14"/>
      <color indexed="8"/>
      <name val="Times New Roman"/>
      <family val="0"/>
    </font>
    <font>
      <b/>
      <sz val="14"/>
      <color indexed="8"/>
      <name val="Cambria"/>
      <family val="0"/>
    </font>
    <font>
      <sz val="13"/>
      <color theme="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174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0" xfId="0" applyNumberFormat="1" applyFont="1" applyFill="1" applyBorder="1" applyAlignment="1" applyProtection="1" quotePrefix="1">
      <alignment horizontal="right" vertical="center" wrapText="1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wrapText="1"/>
      <protection locked="0"/>
    </xf>
    <xf numFmtId="173" fontId="20" fillId="0" borderId="0" xfId="0" applyNumberFormat="1" applyFont="1" applyFill="1" applyBorder="1" applyAlignment="1" applyProtection="1">
      <alignment vertical="center"/>
      <protection locked="0"/>
    </xf>
    <xf numFmtId="3" fontId="20" fillId="0" borderId="0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top" wrapText="1"/>
      <protection locked="0"/>
    </xf>
    <xf numFmtId="3" fontId="17" fillId="0" borderId="0" xfId="0" applyNumberFormat="1" applyFont="1" applyFill="1" applyBorder="1" applyAlignment="1" applyProtection="1">
      <alignment horizontal="right" vertical="center" wrapText="1"/>
      <protection/>
    </xf>
    <xf numFmtId="0" fontId="17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20" fillId="0" borderId="0" xfId="0" applyFont="1" applyFill="1" applyBorder="1" applyAlignment="1">
      <alignment vertical="center"/>
    </xf>
    <xf numFmtId="0" fontId="18" fillId="0" borderId="0" xfId="0" applyFont="1" applyBorder="1" applyAlignment="1" applyProtection="1">
      <alignment vertical="top" wrapText="1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3" fontId="17" fillId="0" borderId="0" xfId="0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3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 applyProtection="1">
      <alignment/>
      <protection locked="0"/>
    </xf>
    <xf numFmtId="0" fontId="30" fillId="0" borderId="0" xfId="0" applyFont="1" applyFill="1" applyBorder="1" applyAlignment="1">
      <alignment/>
    </xf>
    <xf numFmtId="0" fontId="17" fillId="0" borderId="0" xfId="0" applyFont="1" applyFill="1" applyBorder="1" applyAlignment="1" applyProtection="1">
      <alignment wrapText="1"/>
      <protection locked="0"/>
    </xf>
    <xf numFmtId="3" fontId="17" fillId="0" borderId="0" xfId="0" applyNumberFormat="1" applyFont="1" applyFill="1" applyBorder="1" applyAlignment="1" applyProtection="1">
      <alignment vertical="center" wrapText="1"/>
      <protection locked="0"/>
    </xf>
    <xf numFmtId="3" fontId="17" fillId="0" borderId="0" xfId="0" applyNumberFormat="1" applyFont="1" applyFill="1" applyBorder="1" applyAlignment="1" applyProtection="1">
      <alignment vertical="center"/>
      <protection locked="0"/>
    </xf>
    <xf numFmtId="0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73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173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 applyProtection="1" quotePrefix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vertical="center" wrapText="1"/>
      <protection locked="0"/>
    </xf>
    <xf numFmtId="0" fontId="20" fillId="0" borderId="10" xfId="0" applyFont="1" applyFill="1" applyBorder="1" applyAlignment="1" applyProtection="1">
      <alignment vertical="center" wrapText="1"/>
      <protection locked="0"/>
    </xf>
    <xf numFmtId="174" fontId="2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10" xfId="0" applyNumberFormat="1" applyFont="1" applyFill="1" applyBorder="1" applyAlignment="1" applyProtection="1">
      <alignment vertical="center"/>
      <protection locked="0"/>
    </xf>
    <xf numFmtId="3" fontId="2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10" xfId="0" applyNumberFormat="1" applyFont="1" applyFill="1" applyBorder="1" applyAlignment="1" applyProtection="1">
      <alignment horizontal="right" vertical="center" wrapText="1"/>
      <protection/>
    </xf>
    <xf numFmtId="3" fontId="2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>
      <alignment horizontal="justify" wrapText="1"/>
    </xf>
    <xf numFmtId="0" fontId="20" fillId="0" borderId="10" xfId="0" applyFont="1" applyFill="1" applyBorder="1" applyAlignment="1">
      <alignment vertical="center" wrapText="1"/>
    </xf>
    <xf numFmtId="174" fontId="23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24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10" xfId="0" applyFont="1" applyFill="1" applyBorder="1" applyAlignment="1" applyProtection="1" quotePrefix="1">
      <alignment horizontal="center" vertical="center" wrapText="1"/>
      <protection locked="0"/>
    </xf>
    <xf numFmtId="0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74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10" xfId="0" applyNumberFormat="1" applyFont="1" applyFill="1" applyBorder="1" applyAlignment="1" applyProtection="1" quotePrefix="1">
      <alignment horizontal="right" vertical="center" wrapText="1"/>
      <protection locked="0"/>
    </xf>
    <xf numFmtId="3" fontId="17" fillId="0" borderId="10" xfId="0" applyNumberFormat="1" applyFont="1" applyFill="1" applyBorder="1" applyAlignment="1" applyProtection="1">
      <alignment horizontal="right" vertical="center" wrapText="1"/>
      <protection/>
    </xf>
    <xf numFmtId="0" fontId="30" fillId="0" borderId="0" xfId="0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/>
      <protection/>
    </xf>
    <xf numFmtId="3" fontId="30" fillId="0" borderId="0" xfId="0" applyNumberFormat="1" applyFont="1" applyFill="1" applyBorder="1" applyAlignment="1" applyProtection="1">
      <alignment/>
      <protection/>
    </xf>
    <xf numFmtId="172" fontId="30" fillId="0" borderId="0" xfId="0" applyNumberFormat="1" applyFont="1" applyFill="1" applyBorder="1" applyAlignment="1" applyProtection="1">
      <alignment/>
      <protection/>
    </xf>
    <xf numFmtId="10" fontId="30" fillId="0" borderId="0" xfId="0" applyNumberFormat="1" applyFont="1" applyFill="1" applyBorder="1" applyAlignment="1" applyProtection="1">
      <alignment/>
      <protection/>
    </xf>
    <xf numFmtId="0" fontId="20" fillId="24" borderId="10" xfId="0" applyFont="1" applyFill="1" applyBorder="1" applyAlignment="1" applyProtection="1">
      <alignment vertical="center" wrapText="1"/>
      <protection locked="0"/>
    </xf>
    <xf numFmtId="174" fontId="23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Chi phí tuân thủ TTHC hiện tại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hoặc dự kiến ban hành mới và sau đơn giản hóa hoặc dự kiến sửa đổi, bổ sung</a:t>
            </a:r>
          </a:p>
        </c:rich>
      </c:tx>
      <c:layout>
        <c:manualLayout>
          <c:xMode val="factor"/>
          <c:yMode val="factor"/>
          <c:x val="0.04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275"/>
          <c:y val="0.13225"/>
          <c:w val="0.723"/>
          <c:h val="0.721"/>
        </c:manualLayout>
      </c:layout>
      <c:barChart>
        <c:barDir val="col"/>
        <c:grouping val="clustered"/>
        <c:varyColors val="0"/>
        <c:ser>
          <c:idx val="0"/>
          <c:order val="0"/>
          <c:tx>
            <c:v>Chi phí hiện tại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25400">
                <a:solidFill>
                  <a:srgbClr val="FFFFFF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Gqchobanphaohoano!$K$31</c:f>
              <c:numCache/>
            </c:numRef>
          </c:val>
        </c:ser>
        <c:ser>
          <c:idx val="1"/>
          <c:order val="1"/>
          <c:tx>
            <c:v>Chi phí sau ĐGH</c:v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Gqchobanphaohoano!$K$85</c:f>
              <c:numCache/>
            </c:numRef>
          </c:val>
        </c:ser>
        <c:axId val="50610550"/>
        <c:axId val="52841767"/>
      </c:barChart>
      <c:catAx>
        <c:axId val="50610550"/>
        <c:scaling>
          <c:orientation val="minMax"/>
        </c:scaling>
        <c:axPos val="b"/>
        <c:delete val="1"/>
        <c:majorTickMark val="out"/>
        <c:minorTickMark val="none"/>
        <c:tickLblPos val="nextTo"/>
        <c:crossAx val="52841767"/>
        <c:crosses val="autoZero"/>
        <c:auto val="1"/>
        <c:lblOffset val="100"/>
        <c:tickLblSkip val="1"/>
        <c:noMultiLvlLbl val="0"/>
      </c:catAx>
      <c:valAx>
        <c:axId val="528417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105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575"/>
          <c:y val="0.8745"/>
          <c:w val="0.1445"/>
          <c:h val="0.123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Chi phí tuân thủ TTHC còn lại (màu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đỏ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) và Chi phí tuân thủ TTHC cắt giảm được (màu xanh) sau đơn giản hóa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hoặc dự kiến sửa đổi, bổ sung</a:t>
            </a:r>
          </a:p>
        </c:rich>
      </c:tx>
      <c:layout>
        <c:manualLayout>
          <c:xMode val="factor"/>
          <c:yMode val="factor"/>
          <c:x val="0.01225"/>
          <c:y val="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525"/>
          <c:y val="0.279"/>
          <c:w val="0.389"/>
          <c:h val="0.491"/>
        </c:manualLayout>
      </c:layout>
      <c:pie3DChart>
        <c:varyColors val="1"/>
        <c:ser>
          <c:idx val="0"/>
          <c:order val="0"/>
          <c:tx>
            <c:strRef>
              <c:f>Gqchobanphaohoano!$L$86:$L$87</c:f>
              <c:strCache>
                <c:ptCount val="1"/>
                <c:pt idx="0">
                  <c:v>42.86% 57.14%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0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Gqchobanphaohoano!$L$86:$L$87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Chi phí tuân thủ TTHC hiện tại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hoặc dự kiến ban hành mới và sau đơn giản hóa hoặc dự kiến sửa đổi, bổ sung</a:t>
            </a:r>
          </a:p>
        </c:rich>
      </c:tx>
      <c:layout>
        <c:manualLayout>
          <c:xMode val="factor"/>
          <c:yMode val="factor"/>
          <c:x val="0.03025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2"/>
          <c:y val="0.13225"/>
          <c:w val="0.72375"/>
          <c:h val="0.721"/>
        </c:manualLayout>
      </c:layout>
      <c:barChart>
        <c:barDir val="col"/>
        <c:grouping val="clustered"/>
        <c:varyColors val="0"/>
        <c:ser>
          <c:idx val="0"/>
          <c:order val="0"/>
          <c:tx>
            <c:v>Chi phí hiện tại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25400">
                <a:solidFill>
                  <a:srgbClr val="FFFFFF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'XNK-phaono'!$K$34</c:f>
              <c:numCache/>
            </c:numRef>
          </c:val>
        </c:ser>
        <c:ser>
          <c:idx val="1"/>
          <c:order val="1"/>
          <c:tx>
            <c:v>Chi phí sau ĐGH</c:v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'XNK-phaono'!$K$92</c:f>
              <c:numCache/>
            </c:numRef>
          </c:val>
        </c:ser>
        <c:axId val="5813856"/>
        <c:axId val="52324705"/>
      </c:barChart>
      <c:catAx>
        <c:axId val="5813856"/>
        <c:scaling>
          <c:orientation val="minMax"/>
        </c:scaling>
        <c:axPos val="b"/>
        <c:delete val="1"/>
        <c:majorTickMark val="out"/>
        <c:minorTickMark val="none"/>
        <c:tickLblPos val="nextTo"/>
        <c:crossAx val="52324705"/>
        <c:crosses val="autoZero"/>
        <c:auto val="1"/>
        <c:lblOffset val="100"/>
        <c:tickLblSkip val="1"/>
        <c:noMultiLvlLbl val="0"/>
      </c:catAx>
      <c:valAx>
        <c:axId val="523247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38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625"/>
          <c:y val="0.8745"/>
          <c:w val="0.14475"/>
          <c:h val="0.123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Chi phí tuân thủ TTHC còn lại (màu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đỏ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) và Chi phí tuân thủ TTHC cắt giảm được (màu xanh) sau đơn giản hóa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hoặc dự kiến sửa đổi, bổ sung</a:t>
            </a:r>
          </a:p>
        </c:rich>
      </c:tx>
      <c:layout>
        <c:manualLayout>
          <c:xMode val="factor"/>
          <c:yMode val="factor"/>
          <c:x val="0.01975"/>
          <c:y val="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525"/>
          <c:y val="0.279"/>
          <c:w val="0.389"/>
          <c:h val="0.491"/>
        </c:manualLayout>
      </c:layout>
      <c:pie3DChart>
        <c:varyColors val="1"/>
        <c:ser>
          <c:idx val="0"/>
          <c:order val="0"/>
          <c:tx>
            <c:strRef>
              <c:f>'XNK-phaono'!$L$93:$L$94</c:f>
              <c:strCache>
                <c:ptCount val="1"/>
                <c:pt idx="0">
                  <c:v>8.47% 91.53%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0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'XNK-phaono'!$L$93:$L$94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3</xdr:row>
      <xdr:rowOff>19050</xdr:rowOff>
    </xdr:from>
    <xdr:to>
      <xdr:col>6</xdr:col>
      <xdr:colOff>190500</xdr:colOff>
      <xdr:row>3</xdr:row>
      <xdr:rowOff>19050</xdr:rowOff>
    </xdr:to>
    <xdr:sp>
      <xdr:nvSpPr>
        <xdr:cNvPr id="1" name="AutoShape 26"/>
        <xdr:cNvSpPr>
          <a:spLocks/>
        </xdr:cNvSpPr>
      </xdr:nvSpPr>
      <xdr:spPr>
        <a:xfrm>
          <a:off x="4686300" y="762000"/>
          <a:ext cx="2105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857250</xdr:colOff>
      <xdr:row>5</xdr:row>
      <xdr:rowOff>76200</xdr:rowOff>
    </xdr:from>
    <xdr:to>
      <xdr:col>1</xdr:col>
      <xdr:colOff>1390650</xdr:colOff>
      <xdr:row>5</xdr:row>
      <xdr:rowOff>76200</xdr:rowOff>
    </xdr:to>
    <xdr:sp>
      <xdr:nvSpPr>
        <xdr:cNvPr id="2" name="AutoShape 144"/>
        <xdr:cNvSpPr>
          <a:spLocks/>
        </xdr:cNvSpPr>
      </xdr:nvSpPr>
      <xdr:spPr>
        <a:xfrm>
          <a:off x="1314450" y="1181100"/>
          <a:ext cx="533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55</xdr:row>
      <xdr:rowOff>276225</xdr:rowOff>
    </xdr:from>
    <xdr:to>
      <xdr:col>10</xdr:col>
      <xdr:colOff>285750</xdr:colOff>
      <xdr:row>74</xdr:row>
      <xdr:rowOff>161925</xdr:rowOff>
    </xdr:to>
    <xdr:graphicFrame>
      <xdr:nvGraphicFramePr>
        <xdr:cNvPr id="1" name="Chart 4"/>
        <xdr:cNvGraphicFramePr/>
      </xdr:nvGraphicFramePr>
      <xdr:xfrm>
        <a:off x="457200" y="18059400"/>
        <a:ext cx="9382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73</xdr:row>
      <xdr:rowOff>114300</xdr:rowOff>
    </xdr:from>
    <xdr:to>
      <xdr:col>10</xdr:col>
      <xdr:colOff>285750</xdr:colOff>
      <xdr:row>86</xdr:row>
      <xdr:rowOff>171450</xdr:rowOff>
    </xdr:to>
    <xdr:graphicFrame>
      <xdr:nvGraphicFramePr>
        <xdr:cNvPr id="2" name="Chart 11"/>
        <xdr:cNvGraphicFramePr/>
      </xdr:nvGraphicFramePr>
      <xdr:xfrm>
        <a:off x="457200" y="21831300"/>
        <a:ext cx="938212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114300</xdr:colOff>
      <xdr:row>3</xdr:row>
      <xdr:rowOff>19050</xdr:rowOff>
    </xdr:from>
    <xdr:to>
      <xdr:col>6</xdr:col>
      <xdr:colOff>190500</xdr:colOff>
      <xdr:row>3</xdr:row>
      <xdr:rowOff>19050</xdr:rowOff>
    </xdr:to>
    <xdr:sp>
      <xdr:nvSpPr>
        <xdr:cNvPr id="3" name="AutoShape 26"/>
        <xdr:cNvSpPr>
          <a:spLocks/>
        </xdr:cNvSpPr>
      </xdr:nvSpPr>
      <xdr:spPr>
        <a:xfrm>
          <a:off x="4686300" y="762000"/>
          <a:ext cx="2105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857250</xdr:colOff>
      <xdr:row>5</xdr:row>
      <xdr:rowOff>76200</xdr:rowOff>
    </xdr:from>
    <xdr:to>
      <xdr:col>1</xdr:col>
      <xdr:colOff>1390650</xdr:colOff>
      <xdr:row>5</xdr:row>
      <xdr:rowOff>76200</xdr:rowOff>
    </xdr:to>
    <xdr:sp>
      <xdr:nvSpPr>
        <xdr:cNvPr id="4" name="AutoShape 144"/>
        <xdr:cNvSpPr>
          <a:spLocks/>
        </xdr:cNvSpPr>
      </xdr:nvSpPr>
      <xdr:spPr>
        <a:xfrm>
          <a:off x="1314450" y="1181100"/>
          <a:ext cx="533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3</xdr:row>
      <xdr:rowOff>19050</xdr:rowOff>
    </xdr:from>
    <xdr:to>
      <xdr:col>6</xdr:col>
      <xdr:colOff>190500</xdr:colOff>
      <xdr:row>3</xdr:row>
      <xdr:rowOff>19050</xdr:rowOff>
    </xdr:to>
    <xdr:sp>
      <xdr:nvSpPr>
        <xdr:cNvPr id="1" name="AutoShape 26"/>
        <xdr:cNvSpPr>
          <a:spLocks/>
        </xdr:cNvSpPr>
      </xdr:nvSpPr>
      <xdr:spPr>
        <a:xfrm>
          <a:off x="4686300" y="762000"/>
          <a:ext cx="1962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857250</xdr:colOff>
      <xdr:row>5</xdr:row>
      <xdr:rowOff>76200</xdr:rowOff>
    </xdr:from>
    <xdr:to>
      <xdr:col>1</xdr:col>
      <xdr:colOff>1390650</xdr:colOff>
      <xdr:row>5</xdr:row>
      <xdr:rowOff>76200</xdr:rowOff>
    </xdr:to>
    <xdr:sp>
      <xdr:nvSpPr>
        <xdr:cNvPr id="2" name="AutoShape 144"/>
        <xdr:cNvSpPr>
          <a:spLocks/>
        </xdr:cNvSpPr>
      </xdr:nvSpPr>
      <xdr:spPr>
        <a:xfrm>
          <a:off x="1314450" y="1181100"/>
          <a:ext cx="533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3</xdr:row>
      <xdr:rowOff>19050</xdr:rowOff>
    </xdr:from>
    <xdr:to>
      <xdr:col>6</xdr:col>
      <xdr:colOff>190500</xdr:colOff>
      <xdr:row>3</xdr:row>
      <xdr:rowOff>19050</xdr:rowOff>
    </xdr:to>
    <xdr:sp>
      <xdr:nvSpPr>
        <xdr:cNvPr id="1" name="AutoShape 26"/>
        <xdr:cNvSpPr>
          <a:spLocks/>
        </xdr:cNvSpPr>
      </xdr:nvSpPr>
      <xdr:spPr>
        <a:xfrm>
          <a:off x="4686300" y="762000"/>
          <a:ext cx="1962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857250</xdr:colOff>
      <xdr:row>5</xdr:row>
      <xdr:rowOff>76200</xdr:rowOff>
    </xdr:from>
    <xdr:to>
      <xdr:col>1</xdr:col>
      <xdr:colOff>1390650</xdr:colOff>
      <xdr:row>5</xdr:row>
      <xdr:rowOff>76200</xdr:rowOff>
    </xdr:to>
    <xdr:sp>
      <xdr:nvSpPr>
        <xdr:cNvPr id="2" name="AutoShape 144"/>
        <xdr:cNvSpPr>
          <a:spLocks/>
        </xdr:cNvSpPr>
      </xdr:nvSpPr>
      <xdr:spPr>
        <a:xfrm>
          <a:off x="1314450" y="1181100"/>
          <a:ext cx="533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62</xdr:row>
      <xdr:rowOff>276225</xdr:rowOff>
    </xdr:from>
    <xdr:to>
      <xdr:col>10</xdr:col>
      <xdr:colOff>285750</xdr:colOff>
      <xdr:row>81</xdr:row>
      <xdr:rowOff>161925</xdr:rowOff>
    </xdr:to>
    <xdr:graphicFrame>
      <xdr:nvGraphicFramePr>
        <xdr:cNvPr id="1" name="Chart 4"/>
        <xdr:cNvGraphicFramePr/>
      </xdr:nvGraphicFramePr>
      <xdr:xfrm>
        <a:off x="457200" y="23774400"/>
        <a:ext cx="92392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80</xdr:row>
      <xdr:rowOff>114300</xdr:rowOff>
    </xdr:from>
    <xdr:to>
      <xdr:col>10</xdr:col>
      <xdr:colOff>285750</xdr:colOff>
      <xdr:row>93</xdr:row>
      <xdr:rowOff>171450</xdr:rowOff>
    </xdr:to>
    <xdr:graphicFrame>
      <xdr:nvGraphicFramePr>
        <xdr:cNvPr id="2" name="Chart 11"/>
        <xdr:cNvGraphicFramePr/>
      </xdr:nvGraphicFramePr>
      <xdr:xfrm>
        <a:off x="457200" y="27546300"/>
        <a:ext cx="92392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114300</xdr:colOff>
      <xdr:row>3</xdr:row>
      <xdr:rowOff>19050</xdr:rowOff>
    </xdr:from>
    <xdr:to>
      <xdr:col>6</xdr:col>
      <xdr:colOff>190500</xdr:colOff>
      <xdr:row>3</xdr:row>
      <xdr:rowOff>19050</xdr:rowOff>
    </xdr:to>
    <xdr:sp>
      <xdr:nvSpPr>
        <xdr:cNvPr id="3" name="AutoShape 26"/>
        <xdr:cNvSpPr>
          <a:spLocks/>
        </xdr:cNvSpPr>
      </xdr:nvSpPr>
      <xdr:spPr>
        <a:xfrm>
          <a:off x="4686300" y="762000"/>
          <a:ext cx="1962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857250</xdr:colOff>
      <xdr:row>5</xdr:row>
      <xdr:rowOff>76200</xdr:rowOff>
    </xdr:from>
    <xdr:to>
      <xdr:col>1</xdr:col>
      <xdr:colOff>1390650</xdr:colOff>
      <xdr:row>5</xdr:row>
      <xdr:rowOff>76200</xdr:rowOff>
    </xdr:to>
    <xdr:sp>
      <xdr:nvSpPr>
        <xdr:cNvPr id="4" name="AutoShape 144"/>
        <xdr:cNvSpPr>
          <a:spLocks/>
        </xdr:cNvSpPr>
      </xdr:nvSpPr>
      <xdr:spPr>
        <a:xfrm>
          <a:off x="1314450" y="1181100"/>
          <a:ext cx="533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="85" zoomScaleNormal="85" zoomScaleSheetLayoutView="90" zoomScalePageLayoutView="0" workbookViewId="0" topLeftCell="A1">
      <selection activeCell="C16" sqref="C16"/>
    </sheetView>
  </sheetViews>
  <sheetFormatPr defaultColWidth="9.140625" defaultRowHeight="19.5" customHeight="1"/>
  <cols>
    <col min="1" max="1" width="6.8515625" style="7" customWidth="1"/>
    <col min="2" max="2" width="35.421875" style="6" customWidth="1"/>
    <col min="3" max="3" width="26.28125" style="6" customWidth="1"/>
    <col min="4" max="4" width="7.421875" style="9" customWidth="1"/>
    <col min="5" max="5" width="11.8515625" style="10" customWidth="1"/>
    <col min="6" max="6" width="11.140625" style="11" customWidth="1"/>
    <col min="7" max="7" width="10.421875" style="11" customWidth="1"/>
    <col min="8" max="8" width="7.421875" style="10" customWidth="1"/>
    <col min="9" max="9" width="13.00390625" style="11" customWidth="1"/>
    <col min="10" max="10" width="13.421875" style="11" customWidth="1"/>
    <col min="11" max="11" width="20.28125" style="11" customWidth="1"/>
    <col min="12" max="12" width="14.00390625" style="11" customWidth="1"/>
    <col min="13" max="16384" width="9.140625" style="17" customWidth="1"/>
  </cols>
  <sheetData>
    <row r="1" spans="2:11" ht="19.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</row>
    <row r="2" spans="2:11" ht="19.5" customHeight="1">
      <c r="B2" s="66" t="s">
        <v>1</v>
      </c>
      <c r="C2" s="66"/>
      <c r="D2" s="66"/>
      <c r="E2" s="66"/>
      <c r="F2" s="66"/>
      <c r="G2" s="66"/>
      <c r="H2" s="66"/>
      <c r="I2" s="66"/>
      <c r="J2" s="66"/>
      <c r="K2" s="66"/>
    </row>
    <row r="3" spans="2:11" ht="19.5" customHeight="1">
      <c r="B3" s="67" t="s">
        <v>2</v>
      </c>
      <c r="C3" s="67"/>
      <c r="D3" s="67"/>
      <c r="E3" s="67"/>
      <c r="F3" s="67"/>
      <c r="G3" s="67"/>
      <c r="H3" s="67"/>
      <c r="I3" s="67"/>
      <c r="J3" s="67"/>
      <c r="K3" s="67"/>
    </row>
    <row r="4" ht="13.5" customHeight="1">
      <c r="B4" s="8"/>
    </row>
    <row r="5" spans="2:12" ht="15" customHeight="1">
      <c r="B5" s="13" t="s">
        <v>42</v>
      </c>
      <c r="C5" s="13"/>
      <c r="I5" s="68" t="s">
        <v>3</v>
      </c>
      <c r="J5" s="68"/>
      <c r="K5" s="68"/>
      <c r="L5" s="18"/>
    </row>
    <row r="6" spans="2:12" ht="11.25" customHeight="1">
      <c r="B6" s="13"/>
      <c r="C6" s="13"/>
      <c r="I6" s="68"/>
      <c r="J6" s="68"/>
      <c r="K6" s="68"/>
      <c r="L6" s="18"/>
    </row>
    <row r="7" spans="2:12" ht="33.75" customHeight="1">
      <c r="B7" s="13"/>
      <c r="C7" s="13"/>
      <c r="I7" s="16"/>
      <c r="J7" s="16"/>
      <c r="K7" s="16"/>
      <c r="L7" s="18"/>
    </row>
    <row r="8" spans="2:11" ht="16.5" customHeight="1">
      <c r="B8" s="66" t="s">
        <v>4</v>
      </c>
      <c r="C8" s="66"/>
      <c r="D8" s="66"/>
      <c r="E8" s="66"/>
      <c r="F8" s="66"/>
      <c r="G8" s="66"/>
      <c r="H8" s="66"/>
      <c r="I8" s="66"/>
      <c r="J8" s="66"/>
      <c r="K8" s="66"/>
    </row>
    <row r="9" spans="2:11" ht="16.5" customHeight="1">
      <c r="B9" s="8"/>
      <c r="C9" s="15"/>
      <c r="D9" s="15"/>
      <c r="E9" s="15"/>
      <c r="F9" s="15"/>
      <c r="G9" s="15"/>
      <c r="H9" s="15"/>
      <c r="I9" s="15"/>
      <c r="J9" s="15"/>
      <c r="K9" s="15"/>
    </row>
    <row r="10" spans="1:11" ht="27.75" customHeight="1">
      <c r="A10" s="19"/>
      <c r="B10" s="69" t="s">
        <v>59</v>
      </c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27.75" customHeight="1">
      <c r="A11" s="19"/>
      <c r="B11" s="2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9.5" customHeight="1">
      <c r="A12" s="19" t="s">
        <v>5</v>
      </c>
      <c r="B12" s="64" t="s">
        <v>53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ht="12" customHeight="1">
      <c r="A13" s="19"/>
      <c r="B13" s="12"/>
      <c r="C13" s="12"/>
      <c r="D13" s="20"/>
      <c r="E13" s="20"/>
      <c r="F13" s="20"/>
      <c r="G13" s="20"/>
      <c r="H13" s="21"/>
      <c r="I13" s="20"/>
      <c r="J13" s="20"/>
      <c r="K13" s="20"/>
    </row>
    <row r="14" spans="1:12" ht="99">
      <c r="A14" s="32" t="s">
        <v>6</v>
      </c>
      <c r="B14" s="32" t="s">
        <v>7</v>
      </c>
      <c r="C14" s="32" t="s">
        <v>8</v>
      </c>
      <c r="D14" s="33" t="s">
        <v>32</v>
      </c>
      <c r="E14" s="34" t="s">
        <v>40</v>
      </c>
      <c r="F14" s="35" t="s">
        <v>33</v>
      </c>
      <c r="G14" s="33" t="s">
        <v>34</v>
      </c>
      <c r="H14" s="34" t="s">
        <v>9</v>
      </c>
      <c r="I14" s="33" t="s">
        <v>10</v>
      </c>
      <c r="J14" s="36" t="s">
        <v>35</v>
      </c>
      <c r="K14" s="36" t="s">
        <v>36</v>
      </c>
      <c r="L14" s="33" t="s">
        <v>11</v>
      </c>
    </row>
    <row r="15" spans="1:12" ht="18" customHeight="1">
      <c r="A15" s="37">
        <v>1</v>
      </c>
      <c r="B15" s="38" t="s">
        <v>12</v>
      </c>
      <c r="C15" s="39"/>
      <c r="D15" s="40"/>
      <c r="E15" s="41"/>
      <c r="F15" s="42"/>
      <c r="G15" s="42"/>
      <c r="H15" s="42"/>
      <c r="I15" s="42"/>
      <c r="J15" s="43"/>
      <c r="K15" s="43"/>
      <c r="L15" s="44"/>
    </row>
    <row r="16" spans="1:12" ht="72.75" customHeight="1">
      <c r="A16" s="45" t="s">
        <v>13</v>
      </c>
      <c r="B16" s="46" t="s">
        <v>60</v>
      </c>
      <c r="C16" s="47" t="s">
        <v>57</v>
      </c>
      <c r="D16" s="48">
        <v>0.5</v>
      </c>
      <c r="E16" s="41">
        <f>220000/8</f>
        <v>27500</v>
      </c>
      <c r="F16" s="42"/>
      <c r="G16" s="42"/>
      <c r="H16" s="42">
        <v>1</v>
      </c>
      <c r="I16" s="42">
        <v>20</v>
      </c>
      <c r="J16" s="43">
        <f>G16+F16+(D16*E16)</f>
        <v>13750</v>
      </c>
      <c r="K16" s="43">
        <f>J16*I16*H16</f>
        <v>275000</v>
      </c>
      <c r="L16" s="44"/>
    </row>
    <row r="17" spans="1:12" ht="66.75" customHeight="1">
      <c r="A17" s="45"/>
      <c r="B17" s="50" t="s">
        <v>47</v>
      </c>
      <c r="C17" s="47" t="s">
        <v>48</v>
      </c>
      <c r="D17" s="48">
        <v>0.5</v>
      </c>
      <c r="E17" s="41">
        <f>220000/8</f>
        <v>27500</v>
      </c>
      <c r="F17" s="42"/>
      <c r="G17" s="42"/>
      <c r="H17" s="42">
        <v>1</v>
      </c>
      <c r="I17" s="42">
        <v>20</v>
      </c>
      <c r="J17" s="43">
        <f>G17+F17+(D17*E17)</f>
        <v>13750</v>
      </c>
      <c r="K17" s="43">
        <f>J17*I17*H17</f>
        <v>275000</v>
      </c>
      <c r="L17" s="44"/>
    </row>
    <row r="18" spans="1:12" ht="87" customHeight="1">
      <c r="A18" s="45"/>
      <c r="B18" s="49" t="s">
        <v>49</v>
      </c>
      <c r="C18" s="47" t="s">
        <v>50</v>
      </c>
      <c r="D18" s="48">
        <v>0.2</v>
      </c>
      <c r="E18" s="41">
        <f>220000/8</f>
        <v>27500</v>
      </c>
      <c r="F18" s="42"/>
      <c r="G18" s="42"/>
      <c r="H18" s="42">
        <v>1</v>
      </c>
      <c r="I18" s="42">
        <v>20</v>
      </c>
      <c r="J18" s="43">
        <f>G18+F18+(D18*E18)</f>
        <v>5500</v>
      </c>
      <c r="K18" s="43">
        <f>J18*I18*H18</f>
        <v>110000</v>
      </c>
      <c r="L18" s="44"/>
    </row>
    <row r="19" spans="1:12" ht="18" customHeight="1">
      <c r="A19" s="37">
        <v>2</v>
      </c>
      <c r="B19" s="38" t="s">
        <v>14</v>
      </c>
      <c r="C19" s="62" t="s">
        <v>15</v>
      </c>
      <c r="D19" s="63">
        <v>3</v>
      </c>
      <c r="E19" s="41">
        <f aca="true" t="shared" si="0" ref="E19:E32">220000/8</f>
        <v>27500</v>
      </c>
      <c r="F19" s="42"/>
      <c r="G19" s="42"/>
      <c r="H19" s="42">
        <v>1</v>
      </c>
      <c r="I19" s="42">
        <v>20</v>
      </c>
      <c r="J19" s="43">
        <f aca="true" t="shared" si="1" ref="J19:J32">G19+F19+(D19*E19)</f>
        <v>82500</v>
      </c>
      <c r="K19" s="43">
        <f aca="true" t="shared" si="2" ref="K19:K32">J19*I19*H19</f>
        <v>1650000</v>
      </c>
      <c r="L19" s="44"/>
    </row>
    <row r="20" spans="1:12" ht="18" customHeight="1">
      <c r="A20" s="51"/>
      <c r="B20" s="39"/>
      <c r="C20" s="62" t="s">
        <v>16</v>
      </c>
      <c r="D20" s="63">
        <v>0</v>
      </c>
      <c r="E20" s="41">
        <f t="shared" si="0"/>
        <v>27500</v>
      </c>
      <c r="F20" s="42"/>
      <c r="G20" s="42"/>
      <c r="H20" s="42">
        <v>1</v>
      </c>
      <c r="I20" s="42">
        <v>0</v>
      </c>
      <c r="J20" s="43">
        <f t="shared" si="1"/>
        <v>0</v>
      </c>
      <c r="K20" s="43">
        <f t="shared" si="2"/>
        <v>0</v>
      </c>
      <c r="L20" s="44"/>
    </row>
    <row r="21" spans="1:12" ht="26.25" customHeight="1">
      <c r="A21" s="51"/>
      <c r="B21" s="47"/>
      <c r="C21" s="62" t="s">
        <v>17</v>
      </c>
      <c r="D21" s="63">
        <v>0</v>
      </c>
      <c r="E21" s="41">
        <f t="shared" si="0"/>
        <v>27500</v>
      </c>
      <c r="F21" s="42"/>
      <c r="G21" s="42"/>
      <c r="H21" s="42">
        <v>1</v>
      </c>
      <c r="I21" s="42">
        <v>0</v>
      </c>
      <c r="J21" s="43">
        <f t="shared" si="1"/>
        <v>0</v>
      </c>
      <c r="K21" s="43">
        <f t="shared" si="2"/>
        <v>0</v>
      </c>
      <c r="L21" s="44"/>
    </row>
    <row r="22" spans="1:12" ht="18" customHeight="1">
      <c r="A22" s="51"/>
      <c r="B22" s="39"/>
      <c r="C22" s="39"/>
      <c r="D22" s="48"/>
      <c r="E22" s="41">
        <f t="shared" si="0"/>
        <v>27500</v>
      </c>
      <c r="F22" s="42"/>
      <c r="G22" s="42"/>
      <c r="H22" s="42">
        <v>1</v>
      </c>
      <c r="I22" s="42">
        <v>20</v>
      </c>
      <c r="J22" s="43">
        <f t="shared" si="1"/>
        <v>0</v>
      </c>
      <c r="K22" s="43">
        <f t="shared" si="2"/>
        <v>0</v>
      </c>
      <c r="L22" s="44"/>
    </row>
    <row r="23" spans="1:12" ht="16.5">
      <c r="A23" s="37">
        <v>3</v>
      </c>
      <c r="B23" s="38" t="s">
        <v>18</v>
      </c>
      <c r="C23" s="39"/>
      <c r="D23" s="48"/>
      <c r="E23" s="41">
        <f t="shared" si="0"/>
        <v>27500</v>
      </c>
      <c r="F23" s="42"/>
      <c r="G23" s="42"/>
      <c r="H23" s="42">
        <v>1</v>
      </c>
      <c r="I23" s="42">
        <v>20</v>
      </c>
      <c r="J23" s="43">
        <f t="shared" si="1"/>
        <v>0</v>
      </c>
      <c r="K23" s="43">
        <f t="shared" si="2"/>
        <v>0</v>
      </c>
      <c r="L23" s="44"/>
    </row>
    <row r="24" spans="1:12" ht="18" customHeight="1">
      <c r="A24" s="45" t="s">
        <v>19</v>
      </c>
      <c r="B24" s="39" t="s">
        <v>20</v>
      </c>
      <c r="C24" s="39"/>
      <c r="D24" s="48">
        <v>0</v>
      </c>
      <c r="E24" s="41">
        <f t="shared" si="0"/>
        <v>27500</v>
      </c>
      <c r="F24" s="42"/>
      <c r="G24" s="42"/>
      <c r="H24" s="42">
        <v>1</v>
      </c>
      <c r="I24" s="42">
        <v>20</v>
      </c>
      <c r="J24" s="43">
        <f t="shared" si="1"/>
        <v>0</v>
      </c>
      <c r="K24" s="43">
        <f t="shared" si="2"/>
        <v>0</v>
      </c>
      <c r="L24" s="44"/>
    </row>
    <row r="25" spans="1:12" ht="18" customHeight="1">
      <c r="A25" s="45" t="s">
        <v>21</v>
      </c>
      <c r="B25" s="39" t="s">
        <v>22</v>
      </c>
      <c r="C25" s="39"/>
      <c r="D25" s="48">
        <v>0</v>
      </c>
      <c r="E25" s="41">
        <f t="shared" si="0"/>
        <v>27500</v>
      </c>
      <c r="F25" s="42"/>
      <c r="G25" s="42"/>
      <c r="H25" s="42">
        <v>1</v>
      </c>
      <c r="I25" s="42">
        <v>20</v>
      </c>
      <c r="J25" s="43">
        <f t="shared" si="1"/>
        <v>0</v>
      </c>
      <c r="K25" s="43">
        <f t="shared" si="2"/>
        <v>0</v>
      </c>
      <c r="L25" s="44"/>
    </row>
    <row r="26" spans="1:12" ht="18" customHeight="1">
      <c r="A26" s="45" t="s">
        <v>23</v>
      </c>
      <c r="B26" s="39" t="s">
        <v>24</v>
      </c>
      <c r="C26" s="39"/>
      <c r="D26" s="48">
        <v>0</v>
      </c>
      <c r="E26" s="41">
        <f t="shared" si="0"/>
        <v>27500</v>
      </c>
      <c r="F26" s="42"/>
      <c r="G26" s="42"/>
      <c r="H26" s="42">
        <v>1</v>
      </c>
      <c r="I26" s="42">
        <v>20</v>
      </c>
      <c r="J26" s="43">
        <f t="shared" si="1"/>
        <v>0</v>
      </c>
      <c r="K26" s="43">
        <f t="shared" si="2"/>
        <v>0</v>
      </c>
      <c r="L26" s="44"/>
    </row>
    <row r="27" spans="1:12" ht="57.75" customHeight="1">
      <c r="A27" s="37">
        <v>4</v>
      </c>
      <c r="B27" s="38" t="s">
        <v>41</v>
      </c>
      <c r="C27" s="39"/>
      <c r="D27" s="48">
        <v>0</v>
      </c>
      <c r="E27" s="41">
        <f t="shared" si="0"/>
        <v>27500</v>
      </c>
      <c r="F27" s="42"/>
      <c r="G27" s="42"/>
      <c r="H27" s="42">
        <v>1</v>
      </c>
      <c r="I27" s="42">
        <v>20</v>
      </c>
      <c r="J27" s="43">
        <f t="shared" si="1"/>
        <v>0</v>
      </c>
      <c r="K27" s="43">
        <f t="shared" si="2"/>
        <v>0</v>
      </c>
      <c r="L27" s="44"/>
    </row>
    <row r="28" spans="1:12" ht="18" customHeight="1">
      <c r="A28" s="37">
        <v>5</v>
      </c>
      <c r="B28" s="38" t="s">
        <v>38</v>
      </c>
      <c r="C28" s="39"/>
      <c r="D28" s="48">
        <v>0</v>
      </c>
      <c r="E28" s="41">
        <f t="shared" si="0"/>
        <v>27500</v>
      </c>
      <c r="F28" s="42"/>
      <c r="G28" s="42"/>
      <c r="H28" s="42">
        <v>1</v>
      </c>
      <c r="I28" s="42">
        <v>20</v>
      </c>
      <c r="J28" s="43">
        <f t="shared" si="1"/>
        <v>0</v>
      </c>
      <c r="K28" s="43">
        <f t="shared" si="2"/>
        <v>0</v>
      </c>
      <c r="L28" s="44"/>
    </row>
    <row r="29" spans="1:12" ht="16.5">
      <c r="A29" s="37">
        <v>6</v>
      </c>
      <c r="B29" s="38" t="s">
        <v>25</v>
      </c>
      <c r="C29" s="39" t="s">
        <v>15</v>
      </c>
      <c r="D29" s="48">
        <v>0.5</v>
      </c>
      <c r="E29" s="41">
        <f t="shared" si="0"/>
        <v>27500</v>
      </c>
      <c r="F29" s="42"/>
      <c r="G29" s="42"/>
      <c r="H29" s="42">
        <v>1</v>
      </c>
      <c r="I29" s="42">
        <v>20</v>
      </c>
      <c r="J29" s="43">
        <f t="shared" si="1"/>
        <v>13750</v>
      </c>
      <c r="K29" s="43">
        <f t="shared" si="2"/>
        <v>275000</v>
      </c>
      <c r="L29" s="44"/>
    </row>
    <row r="30" spans="1:12" ht="18" customHeight="1">
      <c r="A30" s="32"/>
      <c r="B30" s="39"/>
      <c r="C30" s="39" t="s">
        <v>16</v>
      </c>
      <c r="D30" s="48">
        <v>0.3</v>
      </c>
      <c r="E30" s="41">
        <f t="shared" si="0"/>
        <v>27500</v>
      </c>
      <c r="F30" s="42"/>
      <c r="G30" s="42"/>
      <c r="H30" s="42">
        <v>1</v>
      </c>
      <c r="I30" s="42">
        <v>20</v>
      </c>
      <c r="J30" s="43">
        <f t="shared" si="1"/>
        <v>8250</v>
      </c>
      <c r="K30" s="43">
        <f t="shared" si="2"/>
        <v>165000</v>
      </c>
      <c r="L30" s="44"/>
    </row>
    <row r="31" spans="1:12" ht="18" customHeight="1">
      <c r="A31" s="32"/>
      <c r="B31" s="39"/>
      <c r="C31" s="39" t="s">
        <v>17</v>
      </c>
      <c r="D31" s="48">
        <v>0.2</v>
      </c>
      <c r="E31" s="41">
        <f t="shared" si="0"/>
        <v>27500</v>
      </c>
      <c r="F31" s="42"/>
      <c r="G31" s="42"/>
      <c r="H31" s="42">
        <v>1</v>
      </c>
      <c r="I31" s="42">
        <v>20</v>
      </c>
      <c r="J31" s="43">
        <f t="shared" si="1"/>
        <v>5500</v>
      </c>
      <c r="K31" s="43">
        <f t="shared" si="2"/>
        <v>110000</v>
      </c>
      <c r="L31" s="44"/>
    </row>
    <row r="32" spans="1:12" ht="18" customHeight="1">
      <c r="A32" s="52"/>
      <c r="B32" s="39"/>
      <c r="C32" s="39" t="s">
        <v>26</v>
      </c>
      <c r="D32" s="48">
        <v>0</v>
      </c>
      <c r="E32" s="41">
        <f t="shared" si="0"/>
        <v>27500</v>
      </c>
      <c r="F32" s="42"/>
      <c r="G32" s="42"/>
      <c r="H32" s="42">
        <v>1</v>
      </c>
      <c r="I32" s="42">
        <v>20</v>
      </c>
      <c r="J32" s="43">
        <f t="shared" si="1"/>
        <v>0</v>
      </c>
      <c r="K32" s="43">
        <f t="shared" si="2"/>
        <v>0</v>
      </c>
      <c r="L32" s="44"/>
    </row>
    <row r="33" spans="1:12" ht="19.5" customHeight="1">
      <c r="A33" s="45"/>
      <c r="B33" s="65" t="s">
        <v>27</v>
      </c>
      <c r="C33" s="65"/>
      <c r="D33" s="53"/>
      <c r="E33" s="54"/>
      <c r="F33" s="54">
        <f>SUM(F15:F27)</f>
        <v>0</v>
      </c>
      <c r="G33" s="54">
        <f>SUM(G15:G27)</f>
        <v>0</v>
      </c>
      <c r="H33" s="55"/>
      <c r="I33" s="54"/>
      <c r="J33" s="56">
        <f>SUM(J15:J32)</f>
        <v>143000</v>
      </c>
      <c r="K33" s="56">
        <f>SUM(K15:K32)</f>
        <v>2860000</v>
      </c>
      <c r="L33" s="54"/>
    </row>
    <row r="34" spans="1:12" ht="19.5" customHeight="1">
      <c r="A34" s="1"/>
      <c r="B34" s="2"/>
      <c r="C34" s="2"/>
      <c r="D34" s="3"/>
      <c r="E34" s="4"/>
      <c r="F34" s="4"/>
      <c r="G34" s="4"/>
      <c r="H34" s="5"/>
      <c r="I34" s="4"/>
      <c r="J34" s="14"/>
      <c r="K34" s="14"/>
      <c r="L34" s="4"/>
    </row>
    <row r="35" spans="1:13" s="26" customFormat="1" ht="49.5">
      <c r="A35" s="23"/>
      <c r="B35" s="29" t="s">
        <v>31</v>
      </c>
      <c r="C35" s="24"/>
      <c r="D35" s="23"/>
      <c r="E35" s="23"/>
      <c r="F35" s="23"/>
      <c r="G35" s="23"/>
      <c r="H35" s="25"/>
      <c r="I35" s="23"/>
      <c r="J35" s="23"/>
      <c r="K35" s="57"/>
      <c r="L35" s="57"/>
      <c r="M35" s="28"/>
    </row>
    <row r="36" spans="2:6" ht="19.5" customHeight="1">
      <c r="B36" s="22"/>
      <c r="C36" s="30"/>
      <c r="D36" s="31"/>
      <c r="E36" s="31"/>
      <c r="F36" s="31"/>
    </row>
  </sheetData>
  <sheetProtection selectLockedCells="1" selectUnlockedCells="1"/>
  <mergeCells count="8">
    <mergeCell ref="B12:K12"/>
    <mergeCell ref="B33:C33"/>
    <mergeCell ref="B1:K1"/>
    <mergeCell ref="B2:K2"/>
    <mergeCell ref="B3:K3"/>
    <mergeCell ref="I5:K6"/>
    <mergeCell ref="B8:K8"/>
    <mergeCell ref="B10:K10"/>
  </mergeCells>
  <printOptions horizontalCentered="1" verticalCentered="1"/>
  <pageMargins left="0.1968503937007874" right="0.2362204724409449" top="0.2755905511811024" bottom="0.31496062992125984" header="0.2755905511811024" footer="0.31496062992125984"/>
  <pageSetup horizontalDpi="300" verticalDpi="300" orientation="landscape" paperSize="9" scale="80" r:id="rId2"/>
  <headerFooter alignWithMargins="0">
    <oddFooter xml:space="preserve">&amp;R&amp;".VnTime,Regular"&amp;14&amp;P    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9"/>
  <sheetViews>
    <sheetView zoomScale="85" zoomScaleNormal="85" zoomScaleSheetLayoutView="90" zoomScalePageLayoutView="0" workbookViewId="0" topLeftCell="A7">
      <selection activeCell="I40" sqref="I40"/>
    </sheetView>
  </sheetViews>
  <sheetFormatPr defaultColWidth="9.140625" defaultRowHeight="19.5" customHeight="1"/>
  <cols>
    <col min="1" max="1" width="6.8515625" style="7" customWidth="1"/>
    <col min="2" max="2" width="35.421875" style="6" customWidth="1"/>
    <col min="3" max="3" width="26.28125" style="6" customWidth="1"/>
    <col min="4" max="4" width="7.421875" style="9" customWidth="1"/>
    <col min="5" max="5" width="11.8515625" style="10" customWidth="1"/>
    <col min="6" max="6" width="11.140625" style="11" customWidth="1"/>
    <col min="7" max="7" width="10.421875" style="11" customWidth="1"/>
    <col min="8" max="8" width="7.421875" style="10" customWidth="1"/>
    <col min="9" max="9" width="13.00390625" style="11" customWidth="1"/>
    <col min="10" max="10" width="13.421875" style="11" customWidth="1"/>
    <col min="11" max="11" width="20.28125" style="11" customWidth="1"/>
    <col min="12" max="12" width="14.00390625" style="11" customWidth="1"/>
    <col min="13" max="16384" width="9.140625" style="17" customWidth="1"/>
  </cols>
  <sheetData>
    <row r="1" spans="2:11" ht="19.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</row>
    <row r="2" spans="2:11" ht="19.5" customHeight="1">
      <c r="B2" s="66" t="s">
        <v>1</v>
      </c>
      <c r="C2" s="66"/>
      <c r="D2" s="66"/>
      <c r="E2" s="66"/>
      <c r="F2" s="66"/>
      <c r="G2" s="66"/>
      <c r="H2" s="66"/>
      <c r="I2" s="66"/>
      <c r="J2" s="66"/>
      <c r="K2" s="66"/>
    </row>
    <row r="3" spans="2:11" ht="19.5" customHeight="1">
      <c r="B3" s="67" t="s">
        <v>2</v>
      </c>
      <c r="C3" s="67"/>
      <c r="D3" s="67"/>
      <c r="E3" s="67"/>
      <c r="F3" s="67"/>
      <c r="G3" s="67"/>
      <c r="H3" s="67"/>
      <c r="I3" s="67"/>
      <c r="J3" s="67"/>
      <c r="K3" s="67"/>
    </row>
    <row r="4" ht="13.5" customHeight="1">
      <c r="B4" s="8"/>
    </row>
    <row r="5" spans="2:12" ht="15" customHeight="1">
      <c r="B5" s="13" t="s">
        <v>42</v>
      </c>
      <c r="C5" s="13"/>
      <c r="I5" s="68" t="s">
        <v>3</v>
      </c>
      <c r="J5" s="68"/>
      <c r="K5" s="68"/>
      <c r="L5" s="18"/>
    </row>
    <row r="6" spans="2:12" ht="11.25" customHeight="1">
      <c r="B6" s="13"/>
      <c r="C6" s="13"/>
      <c r="I6" s="68"/>
      <c r="J6" s="68"/>
      <c r="K6" s="68"/>
      <c r="L6" s="18"/>
    </row>
    <row r="7" spans="2:12" ht="33.75" customHeight="1">
      <c r="B7" s="13"/>
      <c r="C7" s="13"/>
      <c r="I7" s="16"/>
      <c r="J7" s="16"/>
      <c r="K7" s="16"/>
      <c r="L7" s="18"/>
    </row>
    <row r="8" spans="2:11" ht="16.5" customHeight="1">
      <c r="B8" s="66" t="s">
        <v>4</v>
      </c>
      <c r="C8" s="66"/>
      <c r="D8" s="66"/>
      <c r="E8" s="66"/>
      <c r="F8" s="66"/>
      <c r="G8" s="66"/>
      <c r="H8" s="66"/>
      <c r="I8" s="66"/>
      <c r="J8" s="66"/>
      <c r="K8" s="66"/>
    </row>
    <row r="9" spans="2:11" ht="16.5" customHeight="1">
      <c r="B9" s="8"/>
      <c r="C9" s="15"/>
      <c r="D9" s="15"/>
      <c r="E9" s="15"/>
      <c r="F9" s="15"/>
      <c r="G9" s="15"/>
      <c r="H9" s="15"/>
      <c r="I9" s="15"/>
      <c r="J9" s="15"/>
      <c r="K9" s="15"/>
    </row>
    <row r="10" spans="1:11" ht="27.75" customHeight="1">
      <c r="A10" s="19"/>
      <c r="B10" s="69" t="s">
        <v>54</v>
      </c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27.75" customHeight="1">
      <c r="A11" s="19"/>
      <c r="B11" s="2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9.5" customHeight="1">
      <c r="A12" s="19" t="s">
        <v>5</v>
      </c>
      <c r="B12" s="64" t="s">
        <v>52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ht="12" customHeight="1">
      <c r="A13" s="19"/>
      <c r="B13" s="12"/>
      <c r="C13" s="12"/>
      <c r="D13" s="20"/>
      <c r="E13" s="20"/>
      <c r="F13" s="20"/>
      <c r="G13" s="20"/>
      <c r="H13" s="21"/>
      <c r="I13" s="20"/>
      <c r="J13" s="20"/>
      <c r="K13" s="20"/>
    </row>
    <row r="14" spans="1:12" ht="99">
      <c r="A14" s="32" t="s">
        <v>6</v>
      </c>
      <c r="B14" s="32" t="s">
        <v>7</v>
      </c>
      <c r="C14" s="32" t="s">
        <v>8</v>
      </c>
      <c r="D14" s="33" t="s">
        <v>32</v>
      </c>
      <c r="E14" s="34" t="s">
        <v>40</v>
      </c>
      <c r="F14" s="35" t="s">
        <v>33</v>
      </c>
      <c r="G14" s="33" t="s">
        <v>34</v>
      </c>
      <c r="H14" s="34" t="s">
        <v>9</v>
      </c>
      <c r="I14" s="33" t="s">
        <v>10</v>
      </c>
      <c r="J14" s="36" t="s">
        <v>35</v>
      </c>
      <c r="K14" s="36" t="s">
        <v>36</v>
      </c>
      <c r="L14" s="33" t="s">
        <v>11</v>
      </c>
    </row>
    <row r="15" spans="1:12" ht="18" customHeight="1">
      <c r="A15" s="37">
        <v>1</v>
      </c>
      <c r="B15" s="38" t="s">
        <v>12</v>
      </c>
      <c r="C15" s="39"/>
      <c r="D15" s="40"/>
      <c r="E15" s="41"/>
      <c r="F15" s="42"/>
      <c r="G15" s="42"/>
      <c r="H15" s="42"/>
      <c r="I15" s="42"/>
      <c r="J15" s="43"/>
      <c r="K15" s="43"/>
      <c r="L15" s="44"/>
    </row>
    <row r="16" spans="1:12" ht="56.25" customHeight="1">
      <c r="A16" s="45" t="s">
        <v>13</v>
      </c>
      <c r="B16" s="46" t="s">
        <v>55</v>
      </c>
      <c r="C16" s="47" t="s">
        <v>56</v>
      </c>
      <c r="D16" s="48">
        <v>1.5</v>
      </c>
      <c r="E16" s="41">
        <f>220000/8</f>
        <v>27500</v>
      </c>
      <c r="F16" s="42"/>
      <c r="G16" s="42"/>
      <c r="H16" s="42">
        <v>1</v>
      </c>
      <c r="I16" s="42">
        <v>5</v>
      </c>
      <c r="J16" s="43">
        <f>G16+F16+(D16*E16)</f>
        <v>41250</v>
      </c>
      <c r="K16" s="43">
        <f>J16*I16*H16</f>
        <v>206250</v>
      </c>
      <c r="L16" s="44"/>
    </row>
    <row r="17" spans="1:12" ht="18" customHeight="1">
      <c r="A17" s="37">
        <v>2</v>
      </c>
      <c r="B17" s="38" t="s">
        <v>14</v>
      </c>
      <c r="C17" s="39" t="s">
        <v>15</v>
      </c>
      <c r="D17" s="48">
        <v>4</v>
      </c>
      <c r="E17" s="41">
        <f aca="true" t="shared" si="0" ref="E17:E30">220000/8</f>
        <v>27500</v>
      </c>
      <c r="F17" s="42"/>
      <c r="G17" s="42"/>
      <c r="H17" s="42">
        <v>1</v>
      </c>
      <c r="I17" s="42">
        <v>2</v>
      </c>
      <c r="J17" s="43">
        <f aca="true" t="shared" si="1" ref="J17:J30">G17+F17+(D17*E17)</f>
        <v>110000</v>
      </c>
      <c r="K17" s="43">
        <f aca="true" t="shared" si="2" ref="K17:K30">J17*I17*H17</f>
        <v>220000</v>
      </c>
      <c r="L17" s="44"/>
    </row>
    <row r="18" spans="1:12" ht="18" customHeight="1">
      <c r="A18" s="51"/>
      <c r="B18" s="39"/>
      <c r="C18" s="39" t="s">
        <v>16</v>
      </c>
      <c r="D18" s="48">
        <v>0.5</v>
      </c>
      <c r="E18" s="41">
        <f t="shared" si="0"/>
        <v>27500</v>
      </c>
      <c r="F18" s="42"/>
      <c r="G18" s="42"/>
      <c r="H18" s="42">
        <v>1</v>
      </c>
      <c r="I18" s="42">
        <v>3</v>
      </c>
      <c r="J18" s="43">
        <f t="shared" si="1"/>
        <v>13750</v>
      </c>
      <c r="K18" s="43">
        <f t="shared" si="2"/>
        <v>41250</v>
      </c>
      <c r="L18" s="44"/>
    </row>
    <row r="19" spans="1:12" ht="26.25" customHeight="1">
      <c r="A19" s="51"/>
      <c r="B19" s="47"/>
      <c r="C19" s="39" t="s">
        <v>17</v>
      </c>
      <c r="D19" s="48">
        <v>0</v>
      </c>
      <c r="E19" s="41">
        <f t="shared" si="0"/>
        <v>27500</v>
      </c>
      <c r="F19" s="42"/>
      <c r="G19" s="42"/>
      <c r="H19" s="42">
        <v>1</v>
      </c>
      <c r="I19" s="42">
        <v>5</v>
      </c>
      <c r="J19" s="43">
        <f t="shared" si="1"/>
        <v>0</v>
      </c>
      <c r="K19" s="43">
        <f t="shared" si="2"/>
        <v>0</v>
      </c>
      <c r="L19" s="44"/>
    </row>
    <row r="20" spans="1:12" ht="18" customHeight="1">
      <c r="A20" s="51"/>
      <c r="B20" s="39"/>
      <c r="C20" s="39"/>
      <c r="D20" s="48"/>
      <c r="E20" s="41">
        <f t="shared" si="0"/>
        <v>27500</v>
      </c>
      <c r="F20" s="42"/>
      <c r="G20" s="42"/>
      <c r="H20" s="42">
        <v>1</v>
      </c>
      <c r="I20" s="42">
        <v>5</v>
      </c>
      <c r="J20" s="43">
        <f t="shared" si="1"/>
        <v>0</v>
      </c>
      <c r="K20" s="43">
        <f t="shared" si="2"/>
        <v>0</v>
      </c>
      <c r="L20" s="44"/>
    </row>
    <row r="21" spans="1:12" ht="16.5">
      <c r="A21" s="37">
        <v>3</v>
      </c>
      <c r="B21" s="38" t="s">
        <v>18</v>
      </c>
      <c r="C21" s="39"/>
      <c r="D21" s="48"/>
      <c r="E21" s="41">
        <f t="shared" si="0"/>
        <v>27500</v>
      </c>
      <c r="F21" s="42"/>
      <c r="G21" s="42"/>
      <c r="H21" s="42">
        <v>1</v>
      </c>
      <c r="I21" s="42">
        <v>5</v>
      </c>
      <c r="J21" s="43">
        <f t="shared" si="1"/>
        <v>0</v>
      </c>
      <c r="K21" s="43">
        <f t="shared" si="2"/>
        <v>0</v>
      </c>
      <c r="L21" s="44"/>
    </row>
    <row r="22" spans="1:12" ht="18" customHeight="1">
      <c r="A22" s="45" t="s">
        <v>19</v>
      </c>
      <c r="B22" s="39" t="s">
        <v>20</v>
      </c>
      <c r="C22" s="39"/>
      <c r="D22" s="48">
        <v>0</v>
      </c>
      <c r="E22" s="41">
        <f t="shared" si="0"/>
        <v>27500</v>
      </c>
      <c r="F22" s="42"/>
      <c r="G22" s="42"/>
      <c r="H22" s="42">
        <v>1</v>
      </c>
      <c r="I22" s="42">
        <v>5</v>
      </c>
      <c r="J22" s="43">
        <f t="shared" si="1"/>
        <v>0</v>
      </c>
      <c r="K22" s="43">
        <f t="shared" si="2"/>
        <v>0</v>
      </c>
      <c r="L22" s="44"/>
    </row>
    <row r="23" spans="1:12" ht="18" customHeight="1">
      <c r="A23" s="45" t="s">
        <v>21</v>
      </c>
      <c r="B23" s="39" t="s">
        <v>22</v>
      </c>
      <c r="C23" s="39"/>
      <c r="D23" s="48">
        <v>0</v>
      </c>
      <c r="E23" s="41">
        <f t="shared" si="0"/>
        <v>27500</v>
      </c>
      <c r="F23" s="42"/>
      <c r="G23" s="42"/>
      <c r="H23" s="42">
        <v>1</v>
      </c>
      <c r="I23" s="42">
        <v>5</v>
      </c>
      <c r="J23" s="43">
        <f t="shared" si="1"/>
        <v>0</v>
      </c>
      <c r="K23" s="43">
        <f t="shared" si="2"/>
        <v>0</v>
      </c>
      <c r="L23" s="44"/>
    </row>
    <row r="24" spans="1:12" ht="18" customHeight="1">
      <c r="A24" s="45" t="s">
        <v>23</v>
      </c>
      <c r="B24" s="39" t="s">
        <v>24</v>
      </c>
      <c r="C24" s="39"/>
      <c r="D24" s="48">
        <v>0</v>
      </c>
      <c r="E24" s="41">
        <f t="shared" si="0"/>
        <v>27500</v>
      </c>
      <c r="F24" s="42"/>
      <c r="G24" s="42"/>
      <c r="H24" s="42">
        <v>1</v>
      </c>
      <c r="I24" s="42">
        <v>5</v>
      </c>
      <c r="J24" s="43">
        <f t="shared" si="1"/>
        <v>0</v>
      </c>
      <c r="K24" s="43">
        <f t="shared" si="2"/>
        <v>0</v>
      </c>
      <c r="L24" s="44"/>
    </row>
    <row r="25" spans="1:12" ht="57.75" customHeight="1">
      <c r="A25" s="37">
        <v>4</v>
      </c>
      <c r="B25" s="38" t="s">
        <v>41</v>
      </c>
      <c r="C25" s="39"/>
      <c r="D25" s="48">
        <v>0</v>
      </c>
      <c r="E25" s="41">
        <f t="shared" si="0"/>
        <v>27500</v>
      </c>
      <c r="F25" s="42"/>
      <c r="G25" s="42"/>
      <c r="H25" s="42">
        <v>1</v>
      </c>
      <c r="I25" s="42">
        <v>5</v>
      </c>
      <c r="J25" s="43">
        <f t="shared" si="1"/>
        <v>0</v>
      </c>
      <c r="K25" s="43">
        <f t="shared" si="2"/>
        <v>0</v>
      </c>
      <c r="L25" s="44"/>
    </row>
    <row r="26" spans="1:12" ht="18" customHeight="1">
      <c r="A26" s="37">
        <v>5</v>
      </c>
      <c r="B26" s="38" t="s">
        <v>38</v>
      </c>
      <c r="C26" s="39"/>
      <c r="D26" s="48">
        <v>0</v>
      </c>
      <c r="E26" s="41">
        <f t="shared" si="0"/>
        <v>27500</v>
      </c>
      <c r="F26" s="42"/>
      <c r="G26" s="42"/>
      <c r="H26" s="42">
        <v>1</v>
      </c>
      <c r="I26" s="42">
        <v>5</v>
      </c>
      <c r="J26" s="43">
        <f t="shared" si="1"/>
        <v>0</v>
      </c>
      <c r="K26" s="43">
        <f t="shared" si="2"/>
        <v>0</v>
      </c>
      <c r="L26" s="44"/>
    </row>
    <row r="27" spans="1:12" ht="16.5">
      <c r="A27" s="37">
        <v>6</v>
      </c>
      <c r="B27" s="38" t="s">
        <v>25</v>
      </c>
      <c r="C27" s="39" t="s">
        <v>15</v>
      </c>
      <c r="D27" s="48">
        <v>1.5</v>
      </c>
      <c r="E27" s="41">
        <f t="shared" si="0"/>
        <v>27500</v>
      </c>
      <c r="F27" s="42"/>
      <c r="G27" s="42"/>
      <c r="H27" s="42">
        <v>1</v>
      </c>
      <c r="I27" s="42">
        <v>5</v>
      </c>
      <c r="J27" s="43">
        <f t="shared" si="1"/>
        <v>41250</v>
      </c>
      <c r="K27" s="43">
        <f t="shared" si="2"/>
        <v>206250</v>
      </c>
      <c r="L27" s="44"/>
    </row>
    <row r="28" spans="1:12" ht="18" customHeight="1">
      <c r="A28" s="32"/>
      <c r="B28" s="39"/>
      <c r="C28" s="39" t="s">
        <v>16</v>
      </c>
      <c r="D28" s="48">
        <v>0</v>
      </c>
      <c r="E28" s="41">
        <f t="shared" si="0"/>
        <v>27500</v>
      </c>
      <c r="F28" s="42"/>
      <c r="G28" s="42"/>
      <c r="H28" s="42">
        <v>1</v>
      </c>
      <c r="I28" s="42">
        <v>5</v>
      </c>
      <c r="J28" s="43">
        <f t="shared" si="1"/>
        <v>0</v>
      </c>
      <c r="K28" s="43">
        <f t="shared" si="2"/>
        <v>0</v>
      </c>
      <c r="L28" s="44"/>
    </row>
    <row r="29" spans="1:12" ht="18" customHeight="1">
      <c r="A29" s="32"/>
      <c r="B29" s="39"/>
      <c r="C29" s="39" t="s">
        <v>17</v>
      </c>
      <c r="D29" s="48">
        <v>0</v>
      </c>
      <c r="E29" s="41">
        <f t="shared" si="0"/>
        <v>27500</v>
      </c>
      <c r="F29" s="42"/>
      <c r="G29" s="42"/>
      <c r="H29" s="42">
        <v>1</v>
      </c>
      <c r="I29" s="42">
        <v>5</v>
      </c>
      <c r="J29" s="43">
        <f t="shared" si="1"/>
        <v>0</v>
      </c>
      <c r="K29" s="43">
        <f t="shared" si="2"/>
        <v>0</v>
      </c>
      <c r="L29" s="44"/>
    </row>
    <row r="30" spans="1:12" ht="18" customHeight="1">
      <c r="A30" s="52"/>
      <c r="B30" s="39"/>
      <c r="C30" s="39" t="s">
        <v>26</v>
      </c>
      <c r="D30" s="48">
        <v>0</v>
      </c>
      <c r="E30" s="41">
        <f t="shared" si="0"/>
        <v>27500</v>
      </c>
      <c r="F30" s="42"/>
      <c r="G30" s="42"/>
      <c r="H30" s="42">
        <v>1</v>
      </c>
      <c r="I30" s="42">
        <v>5</v>
      </c>
      <c r="J30" s="43">
        <f t="shared" si="1"/>
        <v>0</v>
      </c>
      <c r="K30" s="43">
        <f t="shared" si="2"/>
        <v>0</v>
      </c>
      <c r="L30" s="44"/>
    </row>
    <row r="31" spans="1:12" ht="19.5" customHeight="1">
      <c r="A31" s="45"/>
      <c r="B31" s="65" t="s">
        <v>27</v>
      </c>
      <c r="C31" s="65"/>
      <c r="D31" s="53"/>
      <c r="E31" s="54"/>
      <c r="F31" s="54">
        <f>SUM(F15:F25)</f>
        <v>0</v>
      </c>
      <c r="G31" s="54">
        <f>SUM(G15:G25)</f>
        <v>0</v>
      </c>
      <c r="H31" s="55"/>
      <c r="I31" s="54"/>
      <c r="J31" s="56">
        <f>SUM(J15:J30)</f>
        <v>206250</v>
      </c>
      <c r="K31" s="56">
        <f>SUM(K15:K30)</f>
        <v>673750</v>
      </c>
      <c r="L31" s="54"/>
    </row>
    <row r="32" spans="1:12" ht="19.5" customHeight="1">
      <c r="A32" s="1"/>
      <c r="B32" s="2"/>
      <c r="C32" s="2"/>
      <c r="D32" s="3"/>
      <c r="E32" s="4"/>
      <c r="F32" s="4"/>
      <c r="G32" s="4"/>
      <c r="H32" s="5"/>
      <c r="I32" s="4"/>
      <c r="J32" s="14"/>
      <c r="K32" s="14"/>
      <c r="L32" s="4"/>
    </row>
    <row r="33" spans="1:12" ht="19.5" customHeight="1">
      <c r="A33" s="1"/>
      <c r="B33" s="2"/>
      <c r="C33" s="2"/>
      <c r="D33" s="3"/>
      <c r="E33" s="4"/>
      <c r="F33" s="4"/>
      <c r="G33" s="4"/>
      <c r="H33" s="5"/>
      <c r="I33" s="4"/>
      <c r="J33" s="14"/>
      <c r="K33" s="14"/>
      <c r="L33" s="4"/>
    </row>
    <row r="34" spans="1:12" ht="19.5" customHeight="1">
      <c r="A34" s="1"/>
      <c r="B34" s="2"/>
      <c r="C34" s="2"/>
      <c r="D34" s="3"/>
      <c r="E34" s="4"/>
      <c r="F34" s="4"/>
      <c r="G34" s="4"/>
      <c r="H34" s="5"/>
      <c r="I34" s="4"/>
      <c r="J34" s="4"/>
      <c r="K34" s="4"/>
      <c r="L34" s="4"/>
    </row>
    <row r="35" spans="1:12" ht="27.75" customHeight="1">
      <c r="A35" s="19" t="s">
        <v>28</v>
      </c>
      <c r="B35" s="64" t="s">
        <v>39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</row>
    <row r="36" spans="1:12" ht="120.75" customHeight="1">
      <c r="A36" s="32" t="s">
        <v>6</v>
      </c>
      <c r="B36" s="32" t="s">
        <v>7</v>
      </c>
      <c r="C36" s="32" t="s">
        <v>8</v>
      </c>
      <c r="D36" s="33" t="s">
        <v>32</v>
      </c>
      <c r="E36" s="34" t="s">
        <v>40</v>
      </c>
      <c r="F36" s="35" t="s">
        <v>33</v>
      </c>
      <c r="G36" s="33" t="s">
        <v>34</v>
      </c>
      <c r="H36" s="34" t="s">
        <v>9</v>
      </c>
      <c r="I36" s="33" t="s">
        <v>10</v>
      </c>
      <c r="J36" s="36" t="s">
        <v>35</v>
      </c>
      <c r="K36" s="36" t="s">
        <v>36</v>
      </c>
      <c r="L36" s="33" t="s">
        <v>11</v>
      </c>
    </row>
    <row r="37" spans="1:12" ht="19.5" customHeight="1">
      <c r="A37" s="37">
        <v>1</v>
      </c>
      <c r="B37" s="38" t="s">
        <v>12</v>
      </c>
      <c r="C37" s="39"/>
      <c r="D37" s="40"/>
      <c r="E37" s="41"/>
      <c r="F37" s="42"/>
      <c r="G37" s="42"/>
      <c r="H37" s="42"/>
      <c r="I37" s="42"/>
      <c r="J37" s="43"/>
      <c r="K37" s="43"/>
      <c r="L37" s="44"/>
    </row>
    <row r="38" spans="1:12" ht="56.25" customHeight="1">
      <c r="A38" s="45" t="s">
        <v>13</v>
      </c>
      <c r="B38" s="46" t="s">
        <v>55</v>
      </c>
      <c r="C38" s="47" t="s">
        <v>56</v>
      </c>
      <c r="D38" s="48">
        <v>1.5</v>
      </c>
      <c r="E38" s="41">
        <v>27500</v>
      </c>
      <c r="F38" s="42"/>
      <c r="G38" s="42"/>
      <c r="H38" s="42">
        <v>1</v>
      </c>
      <c r="I38" s="42">
        <v>5</v>
      </c>
      <c r="J38" s="43">
        <v>41250</v>
      </c>
      <c r="K38" s="43">
        <v>206250</v>
      </c>
      <c r="L38" s="44"/>
    </row>
    <row r="39" spans="1:12" ht="19.5" customHeight="1">
      <c r="A39" s="37">
        <v>2</v>
      </c>
      <c r="B39" s="38" t="s">
        <v>14</v>
      </c>
      <c r="C39" s="39" t="s">
        <v>15</v>
      </c>
      <c r="D39" s="48">
        <v>4</v>
      </c>
      <c r="E39" s="41">
        <f aca="true" t="shared" si="3" ref="E39:E51">220000/8</f>
        <v>27500</v>
      </c>
      <c r="F39" s="42"/>
      <c r="G39" s="42"/>
      <c r="H39" s="42">
        <v>1</v>
      </c>
      <c r="I39" s="42">
        <v>0</v>
      </c>
      <c r="J39" s="43">
        <f aca="true" t="shared" si="4" ref="J39:J51">G39+F39+(D39*E39)</f>
        <v>110000</v>
      </c>
      <c r="K39" s="43">
        <f aca="true" t="shared" si="5" ref="K39:K51">J39*I39*H39</f>
        <v>0</v>
      </c>
      <c r="L39" s="44"/>
    </row>
    <row r="40" spans="1:12" ht="19.5" customHeight="1">
      <c r="A40" s="51"/>
      <c r="B40" s="39"/>
      <c r="C40" s="39" t="s">
        <v>16</v>
      </c>
      <c r="D40" s="48">
        <v>0.5</v>
      </c>
      <c r="E40" s="41">
        <f t="shared" si="3"/>
        <v>27500</v>
      </c>
      <c r="F40" s="42"/>
      <c r="G40" s="42"/>
      <c r="H40" s="42">
        <v>1</v>
      </c>
      <c r="I40" s="42">
        <v>5</v>
      </c>
      <c r="J40" s="43">
        <f t="shared" si="4"/>
        <v>13750</v>
      </c>
      <c r="K40" s="43">
        <f t="shared" si="5"/>
        <v>68750</v>
      </c>
      <c r="L40" s="44"/>
    </row>
    <row r="41" spans="1:12" ht="19.5" customHeight="1">
      <c r="A41" s="51"/>
      <c r="B41" s="47"/>
      <c r="C41" s="39" t="s">
        <v>17</v>
      </c>
      <c r="D41" s="48">
        <v>0.3</v>
      </c>
      <c r="E41" s="41">
        <f t="shared" si="3"/>
        <v>27500</v>
      </c>
      <c r="F41" s="42"/>
      <c r="G41" s="42"/>
      <c r="H41" s="42">
        <v>1</v>
      </c>
      <c r="I41" s="42">
        <v>5</v>
      </c>
      <c r="J41" s="43">
        <f t="shared" si="4"/>
        <v>8250</v>
      </c>
      <c r="K41" s="43">
        <f t="shared" si="5"/>
        <v>41250</v>
      </c>
      <c r="L41" s="44"/>
    </row>
    <row r="42" spans="1:12" ht="19.5" customHeight="1">
      <c r="A42" s="37">
        <v>3</v>
      </c>
      <c r="B42" s="38" t="s">
        <v>18</v>
      </c>
      <c r="C42" s="39"/>
      <c r="D42" s="48"/>
      <c r="E42" s="41">
        <f t="shared" si="3"/>
        <v>27500</v>
      </c>
      <c r="F42" s="42"/>
      <c r="G42" s="42"/>
      <c r="H42" s="42">
        <v>1</v>
      </c>
      <c r="I42" s="42">
        <v>5</v>
      </c>
      <c r="J42" s="43">
        <f t="shared" si="4"/>
        <v>0</v>
      </c>
      <c r="K42" s="43">
        <f t="shared" si="5"/>
        <v>0</v>
      </c>
      <c r="L42" s="44"/>
    </row>
    <row r="43" spans="1:12" ht="19.5" customHeight="1">
      <c r="A43" s="45" t="s">
        <v>19</v>
      </c>
      <c r="B43" s="39" t="s">
        <v>20</v>
      </c>
      <c r="C43" s="39"/>
      <c r="D43" s="48">
        <v>0</v>
      </c>
      <c r="E43" s="41">
        <f t="shared" si="3"/>
        <v>27500</v>
      </c>
      <c r="F43" s="42"/>
      <c r="G43" s="42"/>
      <c r="H43" s="42">
        <v>1</v>
      </c>
      <c r="I43" s="42">
        <v>5</v>
      </c>
      <c r="J43" s="43">
        <f t="shared" si="4"/>
        <v>0</v>
      </c>
      <c r="K43" s="43">
        <f t="shared" si="5"/>
        <v>0</v>
      </c>
      <c r="L43" s="44"/>
    </row>
    <row r="44" spans="1:12" ht="19.5" customHeight="1">
      <c r="A44" s="45" t="s">
        <v>21</v>
      </c>
      <c r="B44" s="39" t="s">
        <v>22</v>
      </c>
      <c r="C44" s="39"/>
      <c r="D44" s="48">
        <v>0</v>
      </c>
      <c r="E44" s="41">
        <f t="shared" si="3"/>
        <v>27500</v>
      </c>
      <c r="F44" s="42"/>
      <c r="G44" s="42"/>
      <c r="H44" s="42">
        <v>1</v>
      </c>
      <c r="I44" s="42">
        <v>5</v>
      </c>
      <c r="J44" s="43">
        <f t="shared" si="4"/>
        <v>0</v>
      </c>
      <c r="K44" s="43">
        <f t="shared" si="5"/>
        <v>0</v>
      </c>
      <c r="L44" s="44"/>
    </row>
    <row r="45" spans="1:12" ht="19.5" customHeight="1">
      <c r="A45" s="45" t="s">
        <v>23</v>
      </c>
      <c r="B45" s="39" t="s">
        <v>24</v>
      </c>
      <c r="C45" s="39"/>
      <c r="D45" s="48">
        <v>0</v>
      </c>
      <c r="E45" s="41">
        <f t="shared" si="3"/>
        <v>27500</v>
      </c>
      <c r="F45" s="42"/>
      <c r="G45" s="42"/>
      <c r="H45" s="42">
        <v>1</v>
      </c>
      <c r="I45" s="42">
        <v>5</v>
      </c>
      <c r="J45" s="43">
        <f t="shared" si="4"/>
        <v>0</v>
      </c>
      <c r="K45" s="43">
        <f t="shared" si="5"/>
        <v>0</v>
      </c>
      <c r="L45" s="44"/>
    </row>
    <row r="46" spans="1:12" ht="63.75" customHeight="1">
      <c r="A46" s="37">
        <v>4</v>
      </c>
      <c r="B46" s="38" t="s">
        <v>41</v>
      </c>
      <c r="C46" s="39"/>
      <c r="D46" s="48">
        <v>0</v>
      </c>
      <c r="E46" s="41">
        <f t="shared" si="3"/>
        <v>27500</v>
      </c>
      <c r="F46" s="42"/>
      <c r="G46" s="42"/>
      <c r="H46" s="42">
        <v>1</v>
      </c>
      <c r="I46" s="42">
        <v>5</v>
      </c>
      <c r="J46" s="43">
        <f t="shared" si="4"/>
        <v>0</v>
      </c>
      <c r="K46" s="43">
        <f t="shared" si="5"/>
        <v>0</v>
      </c>
      <c r="L46" s="44"/>
    </row>
    <row r="47" spans="1:12" ht="19.5" customHeight="1">
      <c r="A47" s="37">
        <v>5</v>
      </c>
      <c r="B47" s="38" t="s">
        <v>38</v>
      </c>
      <c r="C47" s="39"/>
      <c r="D47" s="48">
        <v>0</v>
      </c>
      <c r="E47" s="41">
        <f t="shared" si="3"/>
        <v>27500</v>
      </c>
      <c r="F47" s="42"/>
      <c r="G47" s="42"/>
      <c r="H47" s="42">
        <v>1</v>
      </c>
      <c r="I47" s="42">
        <v>5</v>
      </c>
      <c r="J47" s="43">
        <f t="shared" si="4"/>
        <v>0</v>
      </c>
      <c r="K47" s="43">
        <f t="shared" si="5"/>
        <v>0</v>
      </c>
      <c r="L47" s="44"/>
    </row>
    <row r="48" spans="1:12" ht="19.5" customHeight="1">
      <c r="A48" s="37">
        <v>6</v>
      </c>
      <c r="B48" s="38" t="s">
        <v>25</v>
      </c>
      <c r="C48" s="39" t="s">
        <v>15</v>
      </c>
      <c r="D48" s="48">
        <v>0</v>
      </c>
      <c r="E48" s="41">
        <f t="shared" si="3"/>
        <v>27500</v>
      </c>
      <c r="F48" s="42"/>
      <c r="G48" s="42"/>
      <c r="H48" s="42">
        <v>1</v>
      </c>
      <c r="I48" s="42">
        <v>5</v>
      </c>
      <c r="J48" s="43">
        <f t="shared" si="4"/>
        <v>0</v>
      </c>
      <c r="K48" s="43">
        <f t="shared" si="5"/>
        <v>0</v>
      </c>
      <c r="L48" s="44"/>
    </row>
    <row r="49" spans="1:12" ht="19.5" customHeight="1">
      <c r="A49" s="32"/>
      <c r="B49" s="39"/>
      <c r="C49" s="39" t="s">
        <v>16</v>
      </c>
      <c r="D49" s="48">
        <v>0.5</v>
      </c>
      <c r="E49" s="41">
        <f t="shared" si="3"/>
        <v>27500</v>
      </c>
      <c r="F49" s="42"/>
      <c r="G49" s="42"/>
      <c r="H49" s="42">
        <v>1</v>
      </c>
      <c r="I49" s="42">
        <v>5</v>
      </c>
      <c r="J49" s="43">
        <f t="shared" si="4"/>
        <v>13750</v>
      </c>
      <c r="K49" s="43">
        <f t="shared" si="5"/>
        <v>68750</v>
      </c>
      <c r="L49" s="44"/>
    </row>
    <row r="50" spans="1:12" ht="19.5" customHeight="1">
      <c r="A50" s="32"/>
      <c r="B50" s="39"/>
      <c r="C50" s="39" t="s">
        <v>17</v>
      </c>
      <c r="D50" s="48">
        <v>0</v>
      </c>
      <c r="E50" s="41">
        <f t="shared" si="3"/>
        <v>27500</v>
      </c>
      <c r="F50" s="42"/>
      <c r="G50" s="42"/>
      <c r="H50" s="42">
        <v>1</v>
      </c>
      <c r="I50" s="42">
        <v>5</v>
      </c>
      <c r="J50" s="43">
        <f t="shared" si="4"/>
        <v>0</v>
      </c>
      <c r="K50" s="43">
        <f t="shared" si="5"/>
        <v>0</v>
      </c>
      <c r="L50" s="44"/>
    </row>
    <row r="51" spans="1:12" ht="19.5" customHeight="1">
      <c r="A51" s="52"/>
      <c r="B51" s="39"/>
      <c r="C51" s="39" t="s">
        <v>26</v>
      </c>
      <c r="D51" s="48">
        <v>0</v>
      </c>
      <c r="E51" s="41">
        <f t="shared" si="3"/>
        <v>27500</v>
      </c>
      <c r="F51" s="42"/>
      <c r="G51" s="42"/>
      <c r="H51" s="42">
        <v>1</v>
      </c>
      <c r="I51" s="42">
        <v>5</v>
      </c>
      <c r="J51" s="43">
        <f t="shared" si="4"/>
        <v>0</v>
      </c>
      <c r="K51" s="43">
        <f t="shared" si="5"/>
        <v>0</v>
      </c>
      <c r="L51" s="44"/>
    </row>
    <row r="52" spans="1:12" ht="19.5" customHeight="1">
      <c r="A52" s="45"/>
      <c r="B52" s="65" t="s">
        <v>27</v>
      </c>
      <c r="C52" s="65"/>
      <c r="D52" s="53"/>
      <c r="E52" s="54"/>
      <c r="F52" s="54">
        <f>SUM(F37:F46)</f>
        <v>0</v>
      </c>
      <c r="G52" s="54">
        <f>SUM(G37:G46)</f>
        <v>0</v>
      </c>
      <c r="H52" s="55"/>
      <c r="I52" s="54"/>
      <c r="J52" s="56">
        <f>SUM(J37:J51)</f>
        <v>187000</v>
      </c>
      <c r="K52" s="56">
        <f>SUM(K37:K51)</f>
        <v>385000</v>
      </c>
      <c r="L52" s="54"/>
    </row>
    <row r="53" spans="1:12" ht="19.5" customHeight="1">
      <c r="A53" s="1"/>
      <c r="B53" s="2"/>
      <c r="C53" s="2"/>
      <c r="D53" s="3"/>
      <c r="E53" s="4"/>
      <c r="F53" s="4"/>
      <c r="G53" s="4"/>
      <c r="H53" s="5"/>
      <c r="I53" s="4"/>
      <c r="J53" s="4"/>
      <c r="K53" s="4"/>
      <c r="L53" s="4"/>
    </row>
    <row r="54" spans="1:12" ht="19.5" customHeight="1">
      <c r="A54" s="1"/>
      <c r="B54" s="2"/>
      <c r="C54" s="2"/>
      <c r="D54" s="3"/>
      <c r="E54" s="4"/>
      <c r="F54" s="4"/>
      <c r="G54" s="4"/>
      <c r="H54" s="5"/>
      <c r="I54" s="4"/>
      <c r="J54" s="4"/>
      <c r="K54" s="4"/>
      <c r="L54" s="4"/>
    </row>
    <row r="55" spans="1:12" ht="19.5" customHeight="1">
      <c r="A55" s="1"/>
      <c r="B55" s="2"/>
      <c r="C55" s="2"/>
      <c r="D55" s="3"/>
      <c r="E55" s="4"/>
      <c r="F55" s="4"/>
      <c r="G55" s="4"/>
      <c r="H55" s="5"/>
      <c r="I55" s="4"/>
      <c r="J55" s="4"/>
      <c r="K55" s="4"/>
      <c r="L55" s="4"/>
    </row>
    <row r="56" spans="1:12" ht="29.25" customHeight="1">
      <c r="A56" s="19" t="s">
        <v>29</v>
      </c>
      <c r="B56" s="64" t="s">
        <v>30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</row>
    <row r="57" spans="1:12" s="26" customFormat="1" ht="16.5">
      <c r="A57" s="23"/>
      <c r="B57" s="24"/>
      <c r="C57" s="24"/>
      <c r="D57" s="23"/>
      <c r="E57" s="23"/>
      <c r="F57" s="23"/>
      <c r="G57" s="23"/>
      <c r="H57" s="25"/>
      <c r="I57" s="23"/>
      <c r="J57" s="23"/>
      <c r="K57" s="23"/>
      <c r="L57" s="23"/>
    </row>
    <row r="58" spans="1:12" s="26" customFormat="1" ht="16.5">
      <c r="A58" s="23"/>
      <c r="B58" s="24"/>
      <c r="C58" s="24"/>
      <c r="D58" s="23"/>
      <c r="E58" s="23"/>
      <c r="F58" s="23"/>
      <c r="G58" s="23"/>
      <c r="H58" s="25"/>
      <c r="I58" s="23"/>
      <c r="J58" s="23"/>
      <c r="K58" s="23"/>
      <c r="L58" s="23"/>
    </row>
    <row r="59" spans="1:12" s="26" customFormat="1" ht="16.5">
      <c r="A59" s="23"/>
      <c r="B59" s="24"/>
      <c r="C59" s="24"/>
      <c r="D59" s="23"/>
      <c r="E59" s="23"/>
      <c r="F59" s="23"/>
      <c r="G59" s="23"/>
      <c r="H59" s="25"/>
      <c r="I59" s="23"/>
      <c r="J59" s="23"/>
      <c r="K59" s="23"/>
      <c r="L59" s="23"/>
    </row>
    <row r="60" spans="1:12" s="26" customFormat="1" ht="16.5">
      <c r="A60" s="23"/>
      <c r="B60" s="24"/>
      <c r="C60" s="24"/>
      <c r="D60" s="23"/>
      <c r="E60" s="23"/>
      <c r="F60" s="23"/>
      <c r="G60" s="23"/>
      <c r="H60" s="25"/>
      <c r="I60" s="23"/>
      <c r="J60" s="23"/>
      <c r="K60" s="23"/>
      <c r="L60" s="23"/>
    </row>
    <row r="61" spans="1:12" s="26" customFormat="1" ht="16.5">
      <c r="A61" s="23"/>
      <c r="B61" s="24"/>
      <c r="C61" s="24"/>
      <c r="D61" s="23"/>
      <c r="E61" s="23"/>
      <c r="F61" s="23"/>
      <c r="G61" s="23"/>
      <c r="H61" s="25"/>
      <c r="I61" s="23"/>
      <c r="J61" s="23"/>
      <c r="K61" s="23"/>
      <c r="L61" s="23"/>
    </row>
    <row r="62" spans="1:12" s="26" customFormat="1" ht="16.5">
      <c r="A62" s="23"/>
      <c r="B62" s="24"/>
      <c r="C62" s="24"/>
      <c r="D62" s="23"/>
      <c r="E62" s="23"/>
      <c r="F62" s="23"/>
      <c r="G62" s="23"/>
      <c r="H62" s="25"/>
      <c r="I62" s="23"/>
      <c r="J62" s="23"/>
      <c r="K62" s="23"/>
      <c r="L62" s="23"/>
    </row>
    <row r="63" spans="1:12" s="26" customFormat="1" ht="16.5">
      <c r="A63" s="23"/>
      <c r="B63" s="24"/>
      <c r="C63" s="24"/>
      <c r="D63" s="23"/>
      <c r="E63" s="23"/>
      <c r="F63" s="23"/>
      <c r="G63" s="23"/>
      <c r="H63" s="25"/>
      <c r="I63" s="23"/>
      <c r="J63" s="23"/>
      <c r="K63" s="23"/>
      <c r="L63" s="23"/>
    </row>
    <row r="64" spans="1:12" s="26" customFormat="1" ht="16.5">
      <c r="A64" s="23"/>
      <c r="B64" s="24"/>
      <c r="C64" s="24"/>
      <c r="D64" s="23"/>
      <c r="E64" s="23"/>
      <c r="F64" s="23"/>
      <c r="G64" s="23"/>
      <c r="H64" s="25"/>
      <c r="I64" s="23"/>
      <c r="J64" s="23"/>
      <c r="K64" s="23"/>
      <c r="L64" s="23"/>
    </row>
    <row r="65" spans="1:12" s="26" customFormat="1" ht="16.5">
      <c r="A65" s="23"/>
      <c r="B65" s="24"/>
      <c r="C65" s="24"/>
      <c r="D65" s="23"/>
      <c r="E65" s="23"/>
      <c r="F65" s="23"/>
      <c r="G65" s="23"/>
      <c r="H65" s="25"/>
      <c r="I65" s="23"/>
      <c r="J65" s="23"/>
      <c r="K65" s="23"/>
      <c r="L65" s="23"/>
    </row>
    <row r="66" spans="1:12" s="26" customFormat="1" ht="16.5">
      <c r="A66" s="23"/>
      <c r="B66" s="24"/>
      <c r="C66" s="24"/>
      <c r="D66" s="23"/>
      <c r="E66" s="23"/>
      <c r="F66" s="23"/>
      <c r="G66" s="23"/>
      <c r="H66" s="25"/>
      <c r="I66" s="23"/>
      <c r="J66" s="23"/>
      <c r="K66" s="23"/>
      <c r="L66" s="23"/>
    </row>
    <row r="67" spans="1:12" s="26" customFormat="1" ht="16.5">
      <c r="A67" s="23"/>
      <c r="B67" s="24"/>
      <c r="C67" s="24"/>
      <c r="D67" s="23"/>
      <c r="E67" s="23"/>
      <c r="F67" s="23"/>
      <c r="G67" s="23"/>
      <c r="H67" s="25"/>
      <c r="I67" s="23"/>
      <c r="J67" s="23"/>
      <c r="K67" s="23"/>
      <c r="L67" s="23"/>
    </row>
    <row r="68" spans="1:12" s="26" customFormat="1" ht="16.5">
      <c r="A68" s="23"/>
      <c r="B68" s="24"/>
      <c r="C68" s="24"/>
      <c r="D68" s="23"/>
      <c r="E68" s="23"/>
      <c r="F68" s="23"/>
      <c r="G68" s="23"/>
      <c r="H68" s="25"/>
      <c r="I68" s="23"/>
      <c r="J68" s="23"/>
      <c r="K68" s="23"/>
      <c r="L68" s="23"/>
    </row>
    <row r="69" spans="1:12" s="26" customFormat="1" ht="16.5">
      <c r="A69" s="23"/>
      <c r="B69" s="24"/>
      <c r="C69" s="24"/>
      <c r="D69" s="23"/>
      <c r="E69" s="23"/>
      <c r="F69" s="23"/>
      <c r="G69" s="23"/>
      <c r="H69" s="25"/>
      <c r="I69" s="23"/>
      <c r="J69" s="23"/>
      <c r="K69" s="23"/>
      <c r="L69" s="23"/>
    </row>
    <row r="70" spans="1:12" s="26" customFormat="1" ht="16.5">
      <c r="A70" s="23"/>
      <c r="B70" s="24"/>
      <c r="C70" s="24"/>
      <c r="D70" s="23"/>
      <c r="E70" s="23"/>
      <c r="F70" s="23"/>
      <c r="G70" s="23"/>
      <c r="H70" s="25"/>
      <c r="I70" s="23"/>
      <c r="J70" s="23"/>
      <c r="K70" s="23"/>
      <c r="L70" s="23"/>
    </row>
    <row r="71" spans="1:12" s="26" customFormat="1" ht="16.5">
      <c r="A71" s="23"/>
      <c r="B71" s="24"/>
      <c r="C71" s="24"/>
      <c r="D71" s="23"/>
      <c r="E71" s="23"/>
      <c r="F71" s="23"/>
      <c r="G71" s="23"/>
      <c r="H71" s="25"/>
      <c r="I71" s="23"/>
      <c r="J71" s="23"/>
      <c r="K71" s="27"/>
      <c r="L71" s="27"/>
    </row>
    <row r="72" spans="1:12" s="26" customFormat="1" ht="16.5">
      <c r="A72" s="23"/>
      <c r="B72" s="24"/>
      <c r="C72" s="24"/>
      <c r="D72" s="23"/>
      <c r="E72" s="23"/>
      <c r="F72" s="23"/>
      <c r="G72" s="23"/>
      <c r="H72" s="25"/>
      <c r="I72" s="23"/>
      <c r="J72" s="23"/>
      <c r="K72" s="27"/>
      <c r="L72" s="27"/>
    </row>
    <row r="73" spans="1:12" s="26" customFormat="1" ht="16.5">
      <c r="A73" s="23"/>
      <c r="B73" s="24"/>
      <c r="C73" s="24"/>
      <c r="D73" s="23"/>
      <c r="E73" s="23"/>
      <c r="F73" s="23"/>
      <c r="G73" s="23"/>
      <c r="H73" s="25"/>
      <c r="I73" s="23"/>
      <c r="J73" s="23"/>
      <c r="K73" s="27"/>
      <c r="L73" s="27"/>
    </row>
    <row r="74" spans="1:12" s="26" customFormat="1" ht="16.5">
      <c r="A74" s="23"/>
      <c r="B74" s="24"/>
      <c r="C74" s="24"/>
      <c r="D74" s="23"/>
      <c r="E74" s="23"/>
      <c r="F74" s="23"/>
      <c r="G74" s="23"/>
      <c r="H74" s="25"/>
      <c r="I74" s="23"/>
      <c r="J74" s="23"/>
      <c r="K74" s="27"/>
      <c r="L74" s="27"/>
    </row>
    <row r="75" spans="1:12" s="26" customFormat="1" ht="16.5">
      <c r="A75" s="23"/>
      <c r="B75" s="24"/>
      <c r="C75" s="24"/>
      <c r="D75" s="23"/>
      <c r="E75" s="23"/>
      <c r="F75" s="23"/>
      <c r="G75" s="23"/>
      <c r="H75" s="25"/>
      <c r="I75" s="23"/>
      <c r="J75" s="23"/>
      <c r="K75" s="27"/>
      <c r="L75" s="27"/>
    </row>
    <row r="76" spans="1:12" s="26" customFormat="1" ht="16.5">
      <c r="A76" s="23"/>
      <c r="B76" s="24"/>
      <c r="C76" s="24"/>
      <c r="D76" s="23"/>
      <c r="E76" s="23"/>
      <c r="F76" s="23"/>
      <c r="G76" s="23"/>
      <c r="H76" s="25"/>
      <c r="I76" s="23"/>
      <c r="J76" s="23"/>
      <c r="K76" s="27"/>
      <c r="L76" s="27"/>
    </row>
    <row r="77" spans="1:12" s="26" customFormat="1" ht="16.5">
      <c r="A77" s="23"/>
      <c r="B77" s="24"/>
      <c r="C77" s="24"/>
      <c r="D77" s="23"/>
      <c r="E77" s="23"/>
      <c r="F77" s="23"/>
      <c r="G77" s="23"/>
      <c r="H77" s="25"/>
      <c r="I77" s="23"/>
      <c r="J77" s="23"/>
      <c r="K77" s="27"/>
      <c r="L77" s="27"/>
    </row>
    <row r="78" spans="1:12" s="26" customFormat="1" ht="16.5">
      <c r="A78" s="23"/>
      <c r="B78" s="24"/>
      <c r="C78" s="24"/>
      <c r="D78" s="23"/>
      <c r="E78" s="23"/>
      <c r="F78" s="23"/>
      <c r="G78" s="23"/>
      <c r="H78" s="25"/>
      <c r="I78" s="23"/>
      <c r="J78" s="23"/>
      <c r="K78" s="27"/>
      <c r="L78" s="27"/>
    </row>
    <row r="79" spans="1:12" s="26" customFormat="1" ht="16.5">
      <c r="A79" s="23"/>
      <c r="B79" s="24"/>
      <c r="C79" s="24"/>
      <c r="D79" s="23"/>
      <c r="E79" s="23"/>
      <c r="F79" s="23"/>
      <c r="G79" s="23"/>
      <c r="H79" s="25"/>
      <c r="I79" s="23"/>
      <c r="J79" s="23"/>
      <c r="K79" s="27"/>
      <c r="L79" s="27"/>
    </row>
    <row r="80" spans="1:12" s="26" customFormat="1" ht="16.5">
      <c r="A80" s="23"/>
      <c r="B80" s="24"/>
      <c r="C80" s="24"/>
      <c r="D80" s="23"/>
      <c r="E80" s="23"/>
      <c r="F80" s="23"/>
      <c r="G80" s="23"/>
      <c r="H80" s="25"/>
      <c r="I80" s="23"/>
      <c r="J80" s="23"/>
      <c r="K80" s="27"/>
      <c r="L80" s="27"/>
    </row>
    <row r="81" spans="1:13" s="26" customFormat="1" ht="16.5">
      <c r="A81" s="23"/>
      <c r="B81" s="24"/>
      <c r="C81" s="24"/>
      <c r="D81" s="23"/>
      <c r="E81" s="23"/>
      <c r="F81" s="23"/>
      <c r="G81" s="23"/>
      <c r="H81" s="25"/>
      <c r="I81" s="23"/>
      <c r="J81" s="23"/>
      <c r="K81" s="27"/>
      <c r="L81" s="27"/>
      <c r="M81" s="28"/>
    </row>
    <row r="82" spans="1:13" s="26" customFormat="1" ht="16.5">
      <c r="A82" s="23"/>
      <c r="B82" s="24"/>
      <c r="C82" s="24"/>
      <c r="D82" s="23"/>
      <c r="E82" s="23"/>
      <c r="F82" s="23"/>
      <c r="G82" s="23"/>
      <c r="H82" s="25"/>
      <c r="I82" s="23"/>
      <c r="J82" s="23"/>
      <c r="K82" s="57"/>
      <c r="L82" s="57"/>
      <c r="M82" s="28"/>
    </row>
    <row r="83" spans="1:13" s="26" customFormat="1" ht="16.5">
      <c r="A83" s="23"/>
      <c r="B83" s="24"/>
      <c r="C83" s="24"/>
      <c r="D83" s="23"/>
      <c r="E83" s="23"/>
      <c r="F83" s="23"/>
      <c r="G83" s="23"/>
      <c r="H83" s="25"/>
      <c r="I83" s="23"/>
      <c r="J83" s="23"/>
      <c r="K83" s="58"/>
      <c r="L83" s="58"/>
      <c r="M83" s="28"/>
    </row>
    <row r="84" spans="1:13" s="26" customFormat="1" ht="16.5">
      <c r="A84" s="23"/>
      <c r="B84" s="24"/>
      <c r="C84" s="24"/>
      <c r="D84" s="23"/>
      <c r="E84" s="23"/>
      <c r="F84" s="23"/>
      <c r="G84" s="23"/>
      <c r="H84" s="25"/>
      <c r="I84" s="23"/>
      <c r="J84" s="23"/>
      <c r="K84" s="59">
        <f>$K$31</f>
        <v>673750</v>
      </c>
      <c r="L84" s="58"/>
      <c r="M84" s="28"/>
    </row>
    <row r="85" spans="1:13" s="26" customFormat="1" ht="16.5">
      <c r="A85" s="23"/>
      <c r="B85" s="24"/>
      <c r="C85" s="24"/>
      <c r="D85" s="23"/>
      <c r="E85" s="23"/>
      <c r="F85" s="23"/>
      <c r="G85" s="23"/>
      <c r="H85" s="25"/>
      <c r="I85" s="23"/>
      <c r="J85" s="23"/>
      <c r="K85" s="59">
        <f>K52</f>
        <v>385000</v>
      </c>
      <c r="L85" s="60"/>
      <c r="M85" s="28"/>
    </row>
    <row r="86" spans="1:13" s="26" customFormat="1" ht="16.5">
      <c r="A86" s="23"/>
      <c r="B86" s="24"/>
      <c r="C86" s="24"/>
      <c r="D86" s="23"/>
      <c r="E86" s="23"/>
      <c r="F86" s="23"/>
      <c r="G86" s="23"/>
      <c r="H86" s="25"/>
      <c r="I86" s="23"/>
      <c r="J86" s="23"/>
      <c r="K86" s="59">
        <f>K84-K85</f>
        <v>288750</v>
      </c>
      <c r="L86" s="61">
        <f>K86/K84*100%</f>
        <v>0.42857142857142855</v>
      </c>
      <c r="M86" s="28"/>
    </row>
    <row r="87" spans="1:13" s="26" customFormat="1" ht="16.5">
      <c r="A87" s="23"/>
      <c r="B87" s="24"/>
      <c r="C87" s="24"/>
      <c r="D87" s="23"/>
      <c r="E87" s="23"/>
      <c r="F87" s="23"/>
      <c r="G87" s="23"/>
      <c r="H87" s="25"/>
      <c r="I87" s="23"/>
      <c r="J87" s="23"/>
      <c r="K87" s="58"/>
      <c r="L87" s="61">
        <f>K85/K84*100%</f>
        <v>0.5714285714285714</v>
      </c>
      <c r="M87" s="28"/>
    </row>
    <row r="88" spans="1:13" s="26" customFormat="1" ht="49.5">
      <c r="A88" s="23"/>
      <c r="B88" s="29" t="s">
        <v>31</v>
      </c>
      <c r="C88" s="24"/>
      <c r="D88" s="23"/>
      <c r="E88" s="23"/>
      <c r="F88" s="23"/>
      <c r="G88" s="23"/>
      <c r="H88" s="25"/>
      <c r="I88" s="23"/>
      <c r="J88" s="23"/>
      <c r="K88" s="57"/>
      <c r="L88" s="57"/>
      <c r="M88" s="28"/>
    </row>
    <row r="89" spans="2:6" ht="19.5" customHeight="1">
      <c r="B89" s="22"/>
      <c r="C89" s="30"/>
      <c r="D89" s="31"/>
      <c r="E89" s="31"/>
      <c r="F89" s="31"/>
    </row>
  </sheetData>
  <sheetProtection selectLockedCells="1" selectUnlockedCells="1"/>
  <mergeCells count="11">
    <mergeCell ref="B12:K12"/>
    <mergeCell ref="B31:C31"/>
    <mergeCell ref="B35:L35"/>
    <mergeCell ref="B52:C52"/>
    <mergeCell ref="B56:L56"/>
    <mergeCell ref="B10:K10"/>
    <mergeCell ref="B1:K1"/>
    <mergeCell ref="B2:K2"/>
    <mergeCell ref="B3:K3"/>
    <mergeCell ref="I5:K6"/>
    <mergeCell ref="B8:K8"/>
  </mergeCells>
  <printOptions horizontalCentered="1" verticalCentered="1"/>
  <pageMargins left="0.1968503937007874" right="0.2362204724409449" top="0.2755905511811024" bottom="0.31496062992125984" header="0.2755905511811024" footer="0.31496062992125984"/>
  <pageSetup horizontalDpi="300" verticalDpi="300" orientation="landscape" paperSize="9" scale="80" r:id="rId2"/>
  <headerFooter alignWithMargins="0">
    <oddFooter xml:space="preserve">&amp;R&amp;".VnTime,Regular"&amp;14&amp;P    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="85" zoomScaleNormal="85" zoomScaleSheetLayoutView="90" zoomScalePageLayoutView="0" workbookViewId="0" topLeftCell="A25">
      <selection activeCell="B10" sqref="B10:K10"/>
    </sheetView>
  </sheetViews>
  <sheetFormatPr defaultColWidth="9.140625" defaultRowHeight="19.5" customHeight="1"/>
  <cols>
    <col min="1" max="1" width="6.8515625" style="7" customWidth="1"/>
    <col min="2" max="2" width="35.421875" style="6" customWidth="1"/>
    <col min="3" max="3" width="26.28125" style="6" customWidth="1"/>
    <col min="4" max="4" width="7.421875" style="9" customWidth="1"/>
    <col min="5" max="5" width="11.8515625" style="10" customWidth="1"/>
    <col min="6" max="6" width="9.00390625" style="11" customWidth="1"/>
    <col min="7" max="7" width="10.421875" style="11" customWidth="1"/>
    <col min="8" max="8" width="7.421875" style="10" customWidth="1"/>
    <col min="9" max="9" width="13.00390625" style="11" customWidth="1"/>
    <col min="10" max="10" width="13.421875" style="11" customWidth="1"/>
    <col min="11" max="11" width="20.28125" style="11" customWidth="1"/>
    <col min="12" max="12" width="18.00390625" style="11" customWidth="1"/>
    <col min="13" max="16384" width="9.140625" style="17" customWidth="1"/>
  </cols>
  <sheetData>
    <row r="1" spans="2:11" ht="19.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</row>
    <row r="2" spans="2:11" ht="19.5" customHeight="1">
      <c r="B2" s="66" t="s">
        <v>1</v>
      </c>
      <c r="C2" s="66"/>
      <c r="D2" s="66"/>
      <c r="E2" s="66"/>
      <c r="F2" s="66"/>
      <c r="G2" s="66"/>
      <c r="H2" s="66"/>
      <c r="I2" s="66"/>
      <c r="J2" s="66"/>
      <c r="K2" s="66"/>
    </row>
    <row r="3" spans="2:11" ht="19.5" customHeight="1">
      <c r="B3" s="67" t="s">
        <v>2</v>
      </c>
      <c r="C3" s="67"/>
      <c r="D3" s="67"/>
      <c r="E3" s="67"/>
      <c r="F3" s="67"/>
      <c r="G3" s="67"/>
      <c r="H3" s="67"/>
      <c r="I3" s="67"/>
      <c r="J3" s="67"/>
      <c r="K3" s="67"/>
    </row>
    <row r="4" ht="13.5" customHeight="1">
      <c r="B4" s="8"/>
    </row>
    <row r="5" spans="2:12" ht="15" customHeight="1">
      <c r="B5" s="13" t="s">
        <v>42</v>
      </c>
      <c r="C5" s="13"/>
      <c r="I5" s="68" t="s">
        <v>3</v>
      </c>
      <c r="J5" s="68"/>
      <c r="K5" s="68"/>
      <c r="L5" s="18"/>
    </row>
    <row r="6" spans="2:12" ht="11.25" customHeight="1">
      <c r="B6" s="13"/>
      <c r="C6" s="13"/>
      <c r="I6" s="68"/>
      <c r="J6" s="68"/>
      <c r="K6" s="68"/>
      <c r="L6" s="18"/>
    </row>
    <row r="7" spans="2:12" ht="33.75" customHeight="1">
      <c r="B7" s="13"/>
      <c r="C7" s="13"/>
      <c r="I7" s="16"/>
      <c r="J7" s="16"/>
      <c r="K7" s="16"/>
      <c r="L7" s="18"/>
    </row>
    <row r="8" spans="2:11" ht="16.5" customHeight="1">
      <c r="B8" s="66" t="s">
        <v>4</v>
      </c>
      <c r="C8" s="66"/>
      <c r="D8" s="66"/>
      <c r="E8" s="66"/>
      <c r="F8" s="66"/>
      <c r="G8" s="66"/>
      <c r="H8" s="66"/>
      <c r="I8" s="66"/>
      <c r="J8" s="66"/>
      <c r="K8" s="66"/>
    </row>
    <row r="9" spans="2:11" ht="16.5" customHeight="1">
      <c r="B9" s="8"/>
      <c r="C9" s="15"/>
      <c r="D9" s="15"/>
      <c r="E9" s="15"/>
      <c r="F9" s="15"/>
      <c r="G9" s="15"/>
      <c r="H9" s="15"/>
      <c r="I9" s="15"/>
      <c r="J9" s="15"/>
      <c r="K9" s="15"/>
    </row>
    <row r="10" spans="1:11" ht="27.75" customHeight="1">
      <c r="A10" s="19"/>
      <c r="B10" s="69" t="s">
        <v>61</v>
      </c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27.75" customHeight="1">
      <c r="A11" s="19"/>
      <c r="B11" s="2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9.5" customHeight="1">
      <c r="A12" s="19" t="s">
        <v>5</v>
      </c>
      <c r="B12" s="64" t="s">
        <v>53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ht="12" customHeight="1">
      <c r="A13" s="19"/>
      <c r="B13" s="12"/>
      <c r="C13" s="12"/>
      <c r="D13" s="20"/>
      <c r="E13" s="20"/>
      <c r="F13" s="20"/>
      <c r="G13" s="20"/>
      <c r="H13" s="21"/>
      <c r="I13" s="20"/>
      <c r="J13" s="20"/>
      <c r="K13" s="20"/>
    </row>
    <row r="14" spans="1:12" ht="99">
      <c r="A14" s="32" t="s">
        <v>6</v>
      </c>
      <c r="B14" s="32" t="s">
        <v>7</v>
      </c>
      <c r="C14" s="32" t="s">
        <v>8</v>
      </c>
      <c r="D14" s="33" t="s">
        <v>32</v>
      </c>
      <c r="E14" s="34" t="s">
        <v>40</v>
      </c>
      <c r="F14" s="35" t="s">
        <v>33</v>
      </c>
      <c r="G14" s="33" t="s">
        <v>34</v>
      </c>
      <c r="H14" s="34" t="s">
        <v>9</v>
      </c>
      <c r="I14" s="33" t="s">
        <v>10</v>
      </c>
      <c r="J14" s="36" t="s">
        <v>35</v>
      </c>
      <c r="K14" s="36" t="s">
        <v>36</v>
      </c>
      <c r="L14" s="33" t="s">
        <v>11</v>
      </c>
    </row>
    <row r="15" spans="1:12" ht="18" customHeight="1">
      <c r="A15" s="37">
        <v>1</v>
      </c>
      <c r="B15" s="38" t="s">
        <v>12</v>
      </c>
      <c r="C15" s="39"/>
      <c r="D15" s="40"/>
      <c r="E15" s="41"/>
      <c r="F15" s="42"/>
      <c r="G15" s="42"/>
      <c r="H15" s="42"/>
      <c r="I15" s="42"/>
      <c r="J15" s="43"/>
      <c r="K15" s="43"/>
      <c r="L15" s="44"/>
    </row>
    <row r="16" spans="1:12" ht="56.25" customHeight="1">
      <c r="A16" s="45" t="s">
        <v>13</v>
      </c>
      <c r="B16" s="46" t="s">
        <v>43</v>
      </c>
      <c r="C16" s="47" t="s">
        <v>44</v>
      </c>
      <c r="D16" s="48">
        <v>1.5</v>
      </c>
      <c r="E16" s="41">
        <f>220000/8</f>
        <v>27500</v>
      </c>
      <c r="F16" s="42"/>
      <c r="G16" s="42"/>
      <c r="H16" s="42">
        <v>1</v>
      </c>
      <c r="I16" s="42">
        <v>6</v>
      </c>
      <c r="J16" s="43">
        <f>G16+F16+(D16*E16)</f>
        <v>41250</v>
      </c>
      <c r="K16" s="43">
        <f>J16*I16*H16</f>
        <v>247500</v>
      </c>
      <c r="L16" s="44"/>
    </row>
    <row r="17" spans="1:12" ht="61.5" customHeight="1">
      <c r="A17" s="45"/>
      <c r="B17" s="49" t="s">
        <v>45</v>
      </c>
      <c r="C17" s="47" t="s">
        <v>46</v>
      </c>
      <c r="D17" s="48">
        <v>0.2</v>
      </c>
      <c r="E17" s="41">
        <f aca="true" t="shared" si="0" ref="E17:E33">220000/8</f>
        <v>27500</v>
      </c>
      <c r="F17" s="42"/>
      <c r="G17" s="42"/>
      <c r="H17" s="42">
        <v>1</v>
      </c>
      <c r="I17" s="42">
        <v>6</v>
      </c>
      <c r="J17" s="43">
        <f>G17+F17+(D17*E17)</f>
        <v>5500</v>
      </c>
      <c r="K17" s="43">
        <f>J17*I17*H17</f>
        <v>33000</v>
      </c>
      <c r="L17" s="44"/>
    </row>
    <row r="18" spans="1:12" ht="66.75" customHeight="1">
      <c r="A18" s="45"/>
      <c r="B18" s="50" t="s">
        <v>47</v>
      </c>
      <c r="C18" s="47" t="s">
        <v>48</v>
      </c>
      <c r="D18" s="48">
        <v>0.5</v>
      </c>
      <c r="E18" s="41">
        <f t="shared" si="0"/>
        <v>27500</v>
      </c>
      <c r="F18" s="42"/>
      <c r="G18" s="42"/>
      <c r="H18" s="42">
        <v>1</v>
      </c>
      <c r="I18" s="42">
        <v>6</v>
      </c>
      <c r="J18" s="43">
        <f aca="true" t="shared" si="1" ref="J18:J33">G18+F18+(D18*E18)</f>
        <v>13750</v>
      </c>
      <c r="K18" s="43">
        <f aca="true" t="shared" si="2" ref="K18:K33">J18*I18*H18</f>
        <v>82500</v>
      </c>
      <c r="L18" s="44"/>
    </row>
    <row r="19" spans="1:12" ht="87" customHeight="1">
      <c r="A19" s="45"/>
      <c r="B19" s="49" t="s">
        <v>49</v>
      </c>
      <c r="C19" s="47" t="s">
        <v>50</v>
      </c>
      <c r="D19" s="48">
        <v>0.2</v>
      </c>
      <c r="E19" s="41">
        <f t="shared" si="0"/>
        <v>27500</v>
      </c>
      <c r="F19" s="42"/>
      <c r="G19" s="42"/>
      <c r="H19" s="42">
        <v>1</v>
      </c>
      <c r="I19" s="42">
        <v>6</v>
      </c>
      <c r="J19" s="43">
        <f t="shared" si="1"/>
        <v>5500</v>
      </c>
      <c r="K19" s="43">
        <f t="shared" si="2"/>
        <v>33000</v>
      </c>
      <c r="L19" s="44"/>
    </row>
    <row r="20" spans="1:12" ht="18" customHeight="1">
      <c r="A20" s="37">
        <v>2</v>
      </c>
      <c r="B20" s="38" t="s">
        <v>14</v>
      </c>
      <c r="C20" s="39" t="s">
        <v>15</v>
      </c>
      <c r="D20" s="48">
        <v>2</v>
      </c>
      <c r="E20" s="41">
        <f t="shared" si="0"/>
        <v>27500</v>
      </c>
      <c r="F20" s="42"/>
      <c r="G20" s="42"/>
      <c r="H20" s="42">
        <v>1</v>
      </c>
      <c r="I20" s="42">
        <v>6</v>
      </c>
      <c r="J20" s="43">
        <f t="shared" si="1"/>
        <v>55000</v>
      </c>
      <c r="K20" s="43">
        <f t="shared" si="2"/>
        <v>330000</v>
      </c>
      <c r="L20" s="44"/>
    </row>
    <row r="21" spans="1:12" ht="18" customHeight="1">
      <c r="A21" s="51"/>
      <c r="B21" s="39"/>
      <c r="C21" s="39" t="s">
        <v>16</v>
      </c>
      <c r="D21" s="48">
        <v>0</v>
      </c>
      <c r="E21" s="41">
        <f t="shared" si="0"/>
        <v>27500</v>
      </c>
      <c r="F21" s="42"/>
      <c r="G21" s="42"/>
      <c r="H21" s="42">
        <v>1</v>
      </c>
      <c r="I21" s="42">
        <v>6</v>
      </c>
      <c r="J21" s="43">
        <f t="shared" si="1"/>
        <v>0</v>
      </c>
      <c r="K21" s="43">
        <f t="shared" si="2"/>
        <v>0</v>
      </c>
      <c r="L21" s="44"/>
    </row>
    <row r="22" spans="1:12" ht="26.25" customHeight="1">
      <c r="A22" s="51"/>
      <c r="B22" s="47"/>
      <c r="C22" s="39" t="s">
        <v>17</v>
      </c>
      <c r="D22" s="48">
        <v>0</v>
      </c>
      <c r="E22" s="41">
        <f t="shared" si="0"/>
        <v>27500</v>
      </c>
      <c r="F22" s="42"/>
      <c r="G22" s="42"/>
      <c r="H22" s="42">
        <v>1</v>
      </c>
      <c r="I22" s="42">
        <v>6</v>
      </c>
      <c r="J22" s="43">
        <f t="shared" si="1"/>
        <v>0</v>
      </c>
      <c r="K22" s="43">
        <f t="shared" si="2"/>
        <v>0</v>
      </c>
      <c r="L22" s="44"/>
    </row>
    <row r="23" spans="1:12" ht="18" customHeight="1">
      <c r="A23" s="51"/>
      <c r="B23" s="39"/>
      <c r="C23" s="39"/>
      <c r="D23" s="48"/>
      <c r="E23" s="41">
        <f t="shared" si="0"/>
        <v>27500</v>
      </c>
      <c r="F23" s="42"/>
      <c r="G23" s="42"/>
      <c r="H23" s="42">
        <v>1</v>
      </c>
      <c r="I23" s="42">
        <v>6</v>
      </c>
      <c r="J23" s="43">
        <f t="shared" si="1"/>
        <v>0</v>
      </c>
      <c r="K23" s="43">
        <f t="shared" si="2"/>
        <v>0</v>
      </c>
      <c r="L23" s="44"/>
    </row>
    <row r="24" spans="1:12" ht="16.5">
      <c r="A24" s="37">
        <v>3</v>
      </c>
      <c r="B24" s="38" t="s">
        <v>18</v>
      </c>
      <c r="C24" s="39"/>
      <c r="D24" s="48"/>
      <c r="E24" s="41">
        <f t="shared" si="0"/>
        <v>27500</v>
      </c>
      <c r="F24" s="42"/>
      <c r="G24" s="42"/>
      <c r="H24" s="42">
        <v>1</v>
      </c>
      <c r="I24" s="42">
        <v>6</v>
      </c>
      <c r="J24" s="43">
        <f t="shared" si="1"/>
        <v>0</v>
      </c>
      <c r="K24" s="43">
        <f t="shared" si="2"/>
        <v>0</v>
      </c>
      <c r="L24" s="44"/>
    </row>
    <row r="25" spans="1:12" ht="18" customHeight="1">
      <c r="A25" s="45" t="s">
        <v>19</v>
      </c>
      <c r="B25" s="39" t="s">
        <v>20</v>
      </c>
      <c r="C25" s="39"/>
      <c r="D25" s="48">
        <v>0</v>
      </c>
      <c r="E25" s="41">
        <f t="shared" si="0"/>
        <v>27500</v>
      </c>
      <c r="F25" s="42"/>
      <c r="G25" s="42"/>
      <c r="H25" s="42">
        <v>1</v>
      </c>
      <c r="I25" s="42">
        <v>6</v>
      </c>
      <c r="J25" s="43">
        <f t="shared" si="1"/>
        <v>0</v>
      </c>
      <c r="K25" s="43">
        <f t="shared" si="2"/>
        <v>0</v>
      </c>
      <c r="L25" s="44"/>
    </row>
    <row r="26" spans="1:12" ht="18" customHeight="1">
      <c r="A26" s="45" t="s">
        <v>21</v>
      </c>
      <c r="B26" s="39" t="s">
        <v>22</v>
      </c>
      <c r="C26" s="39"/>
      <c r="D26" s="48">
        <v>0</v>
      </c>
      <c r="E26" s="41">
        <f t="shared" si="0"/>
        <v>27500</v>
      </c>
      <c r="F26" s="42"/>
      <c r="G26" s="42"/>
      <c r="H26" s="42">
        <v>1</v>
      </c>
      <c r="I26" s="42">
        <v>6</v>
      </c>
      <c r="J26" s="43">
        <f t="shared" si="1"/>
        <v>0</v>
      </c>
      <c r="K26" s="43">
        <f t="shared" si="2"/>
        <v>0</v>
      </c>
      <c r="L26" s="44"/>
    </row>
    <row r="27" spans="1:12" ht="18" customHeight="1">
      <c r="A27" s="45" t="s">
        <v>23</v>
      </c>
      <c r="B27" s="39" t="s">
        <v>24</v>
      </c>
      <c r="C27" s="39"/>
      <c r="D27" s="48">
        <v>0</v>
      </c>
      <c r="E27" s="41">
        <f t="shared" si="0"/>
        <v>27500</v>
      </c>
      <c r="F27" s="42"/>
      <c r="G27" s="42"/>
      <c r="H27" s="42">
        <v>1</v>
      </c>
      <c r="I27" s="42">
        <v>6</v>
      </c>
      <c r="J27" s="43">
        <f t="shared" si="1"/>
        <v>0</v>
      </c>
      <c r="K27" s="43">
        <f t="shared" si="2"/>
        <v>0</v>
      </c>
      <c r="L27" s="44"/>
    </row>
    <row r="28" spans="1:12" ht="57.75" customHeight="1">
      <c r="A28" s="37">
        <v>4</v>
      </c>
      <c r="B28" s="38" t="s">
        <v>37</v>
      </c>
      <c r="C28" s="39"/>
      <c r="D28" s="48">
        <v>0</v>
      </c>
      <c r="E28" s="41">
        <f t="shared" si="0"/>
        <v>27500</v>
      </c>
      <c r="F28" s="42"/>
      <c r="G28" s="42"/>
      <c r="H28" s="42">
        <v>1</v>
      </c>
      <c r="I28" s="42">
        <v>6</v>
      </c>
      <c r="J28" s="43">
        <f t="shared" si="1"/>
        <v>0</v>
      </c>
      <c r="K28" s="43">
        <f t="shared" si="2"/>
        <v>0</v>
      </c>
      <c r="L28" s="44"/>
    </row>
    <row r="29" spans="1:12" ht="18" customHeight="1">
      <c r="A29" s="37">
        <v>5</v>
      </c>
      <c r="B29" s="38" t="s">
        <v>38</v>
      </c>
      <c r="C29" s="39"/>
      <c r="D29" s="48">
        <v>0</v>
      </c>
      <c r="E29" s="41">
        <f t="shared" si="0"/>
        <v>27500</v>
      </c>
      <c r="F29" s="42"/>
      <c r="G29" s="42"/>
      <c r="H29" s="42">
        <v>1</v>
      </c>
      <c r="I29" s="42">
        <v>6</v>
      </c>
      <c r="J29" s="43">
        <f t="shared" si="1"/>
        <v>0</v>
      </c>
      <c r="K29" s="43">
        <f t="shared" si="2"/>
        <v>0</v>
      </c>
      <c r="L29" s="44"/>
    </row>
    <row r="30" spans="1:12" ht="16.5">
      <c r="A30" s="37">
        <v>6</v>
      </c>
      <c r="B30" s="38" t="s">
        <v>25</v>
      </c>
      <c r="C30" s="39" t="s">
        <v>15</v>
      </c>
      <c r="D30" s="48">
        <v>1.5</v>
      </c>
      <c r="E30" s="41">
        <f t="shared" si="0"/>
        <v>27500</v>
      </c>
      <c r="F30" s="42"/>
      <c r="G30" s="42"/>
      <c r="H30" s="42">
        <v>1</v>
      </c>
      <c r="I30" s="42">
        <v>6</v>
      </c>
      <c r="J30" s="43">
        <f t="shared" si="1"/>
        <v>41250</v>
      </c>
      <c r="K30" s="43">
        <f t="shared" si="2"/>
        <v>247500</v>
      </c>
      <c r="L30" s="44"/>
    </row>
    <row r="31" spans="1:12" ht="18" customHeight="1">
      <c r="A31" s="32"/>
      <c r="B31" s="39"/>
      <c r="C31" s="39" t="s">
        <v>16</v>
      </c>
      <c r="D31" s="48">
        <v>0</v>
      </c>
      <c r="E31" s="41">
        <f t="shared" si="0"/>
        <v>27500</v>
      </c>
      <c r="F31" s="42"/>
      <c r="G31" s="42"/>
      <c r="H31" s="42">
        <v>1</v>
      </c>
      <c r="I31" s="42">
        <v>6</v>
      </c>
      <c r="J31" s="43">
        <f t="shared" si="1"/>
        <v>0</v>
      </c>
      <c r="K31" s="43">
        <f t="shared" si="2"/>
        <v>0</v>
      </c>
      <c r="L31" s="44"/>
    </row>
    <row r="32" spans="1:12" ht="18" customHeight="1">
      <c r="A32" s="32"/>
      <c r="B32" s="39"/>
      <c r="C32" s="39" t="s">
        <v>17</v>
      </c>
      <c r="D32" s="48">
        <v>0</v>
      </c>
      <c r="E32" s="41">
        <f t="shared" si="0"/>
        <v>27500</v>
      </c>
      <c r="F32" s="42"/>
      <c r="G32" s="42"/>
      <c r="H32" s="42">
        <v>1</v>
      </c>
      <c r="I32" s="42">
        <v>6</v>
      </c>
      <c r="J32" s="43">
        <f t="shared" si="1"/>
        <v>0</v>
      </c>
      <c r="K32" s="43">
        <f t="shared" si="2"/>
        <v>0</v>
      </c>
      <c r="L32" s="44"/>
    </row>
    <row r="33" spans="1:12" ht="18" customHeight="1">
      <c r="A33" s="52"/>
      <c r="B33" s="39"/>
      <c r="C33" s="39" t="s">
        <v>26</v>
      </c>
      <c r="D33" s="48">
        <v>0</v>
      </c>
      <c r="E33" s="41">
        <f t="shared" si="0"/>
        <v>27500</v>
      </c>
      <c r="F33" s="42"/>
      <c r="G33" s="42"/>
      <c r="H33" s="42">
        <v>1</v>
      </c>
      <c r="I33" s="42">
        <v>6</v>
      </c>
      <c r="J33" s="43">
        <f t="shared" si="1"/>
        <v>0</v>
      </c>
      <c r="K33" s="43">
        <f t="shared" si="2"/>
        <v>0</v>
      </c>
      <c r="L33" s="44"/>
    </row>
    <row r="34" spans="1:12" ht="19.5" customHeight="1">
      <c r="A34" s="45"/>
      <c r="B34" s="65" t="s">
        <v>27</v>
      </c>
      <c r="C34" s="65"/>
      <c r="D34" s="53"/>
      <c r="E34" s="54"/>
      <c r="F34" s="54">
        <f>SUM(F15:F28)</f>
        <v>0</v>
      </c>
      <c r="G34" s="54">
        <f>SUM(G15:G28)</f>
        <v>0</v>
      </c>
      <c r="H34" s="55"/>
      <c r="I34" s="54"/>
      <c r="J34" s="56">
        <f>SUM(J15:J33)</f>
        <v>162250</v>
      </c>
      <c r="K34" s="56">
        <f>SUM(K15:K33)</f>
        <v>973500</v>
      </c>
      <c r="L34" s="54"/>
    </row>
    <row r="35" spans="1:12" ht="19.5" customHeight="1">
      <c r="A35" s="1"/>
      <c r="B35" s="2"/>
      <c r="C35" s="2"/>
      <c r="D35" s="3"/>
      <c r="E35" s="4"/>
      <c r="F35" s="4"/>
      <c r="G35" s="4"/>
      <c r="H35" s="5"/>
      <c r="I35" s="4"/>
      <c r="J35" s="14"/>
      <c r="K35" s="14"/>
      <c r="L35" s="4"/>
    </row>
    <row r="36" spans="1:12" ht="19.5" customHeight="1">
      <c r="A36" s="1"/>
      <c r="B36" s="2"/>
      <c r="C36" s="2"/>
      <c r="D36" s="3"/>
      <c r="E36" s="4"/>
      <c r="F36" s="4"/>
      <c r="G36" s="4"/>
      <c r="H36" s="5"/>
      <c r="I36" s="4"/>
      <c r="J36" s="14"/>
      <c r="K36" s="14"/>
      <c r="L36" s="4"/>
    </row>
    <row r="37" spans="1:12" ht="19.5" customHeight="1">
      <c r="A37" s="1"/>
      <c r="B37" s="2"/>
      <c r="C37" s="2"/>
      <c r="D37" s="3"/>
      <c r="E37" s="4"/>
      <c r="F37" s="4"/>
      <c r="G37" s="4"/>
      <c r="H37" s="5"/>
      <c r="I37" s="4"/>
      <c r="J37" s="4"/>
      <c r="K37" s="4"/>
      <c r="L37" s="4"/>
    </row>
    <row r="38" spans="1:13" s="26" customFormat="1" ht="49.5">
      <c r="A38" s="23"/>
      <c r="B38" s="29" t="s">
        <v>31</v>
      </c>
      <c r="C38" s="24"/>
      <c r="D38" s="23"/>
      <c r="E38" s="23"/>
      <c r="F38" s="23"/>
      <c r="G38" s="23"/>
      <c r="H38" s="25"/>
      <c r="I38" s="23"/>
      <c r="J38" s="23"/>
      <c r="K38" s="57"/>
      <c r="L38" s="57"/>
      <c r="M38" s="28"/>
    </row>
    <row r="39" spans="2:6" ht="19.5" customHeight="1">
      <c r="B39" s="22"/>
      <c r="C39" s="30"/>
      <c r="D39" s="31"/>
      <c r="E39" s="31"/>
      <c r="F39" s="31"/>
    </row>
  </sheetData>
  <sheetProtection selectLockedCells="1" selectUnlockedCells="1"/>
  <mergeCells count="8">
    <mergeCell ref="B12:K12"/>
    <mergeCell ref="B34:C34"/>
    <mergeCell ref="B1:K1"/>
    <mergeCell ref="B2:K2"/>
    <mergeCell ref="B3:K3"/>
    <mergeCell ref="I5:K6"/>
    <mergeCell ref="B8:K8"/>
    <mergeCell ref="B10:K10"/>
  </mergeCells>
  <printOptions horizontalCentered="1" verticalCentered="1"/>
  <pageMargins left="0.1968503937007874" right="0.2362204724409449" top="0.2755905511811024" bottom="0.31496062992125984" header="0.2755905511811024" footer="0.31496062992125984"/>
  <pageSetup horizontalDpi="300" verticalDpi="300" orientation="landscape" paperSize="9" scale="80" r:id="rId2"/>
  <headerFooter alignWithMargins="0">
    <oddFooter xml:space="preserve">&amp;R&amp;".VnTime,Regular"&amp;14&amp;P     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zoomScale="85" zoomScaleNormal="85" zoomScaleSheetLayoutView="90" zoomScalePageLayoutView="0" workbookViewId="0" topLeftCell="A7">
      <selection activeCell="B12" sqref="B12:K12"/>
    </sheetView>
  </sheetViews>
  <sheetFormatPr defaultColWidth="9.140625" defaultRowHeight="19.5" customHeight="1"/>
  <cols>
    <col min="1" max="1" width="6.8515625" style="7" customWidth="1"/>
    <col min="2" max="2" width="35.421875" style="6" customWidth="1"/>
    <col min="3" max="3" width="26.28125" style="6" customWidth="1"/>
    <col min="4" max="4" width="7.421875" style="9" customWidth="1"/>
    <col min="5" max="5" width="11.8515625" style="10" customWidth="1"/>
    <col min="6" max="6" width="9.00390625" style="11" customWidth="1"/>
    <col min="7" max="7" width="10.421875" style="11" customWidth="1"/>
    <col min="8" max="8" width="7.421875" style="10" customWidth="1"/>
    <col min="9" max="9" width="13.00390625" style="11" customWidth="1"/>
    <col min="10" max="10" width="13.421875" style="11" customWidth="1"/>
    <col min="11" max="11" width="20.28125" style="11" customWidth="1"/>
    <col min="12" max="12" width="18.00390625" style="11" customWidth="1"/>
    <col min="13" max="16384" width="9.140625" style="17" customWidth="1"/>
  </cols>
  <sheetData>
    <row r="1" spans="2:11" ht="19.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</row>
    <row r="2" spans="2:11" ht="19.5" customHeight="1">
      <c r="B2" s="66" t="s">
        <v>1</v>
      </c>
      <c r="C2" s="66"/>
      <c r="D2" s="66"/>
      <c r="E2" s="66"/>
      <c r="F2" s="66"/>
      <c r="G2" s="66"/>
      <c r="H2" s="66"/>
      <c r="I2" s="66"/>
      <c r="J2" s="66"/>
      <c r="K2" s="66"/>
    </row>
    <row r="3" spans="2:11" ht="19.5" customHeight="1">
      <c r="B3" s="67" t="s">
        <v>2</v>
      </c>
      <c r="C3" s="67"/>
      <c r="D3" s="67"/>
      <c r="E3" s="67"/>
      <c r="F3" s="67"/>
      <c r="G3" s="67"/>
      <c r="H3" s="67"/>
      <c r="I3" s="67"/>
      <c r="J3" s="67"/>
      <c r="K3" s="67"/>
    </row>
    <row r="4" ht="13.5" customHeight="1">
      <c r="B4" s="8"/>
    </row>
    <row r="5" spans="2:12" ht="15" customHeight="1">
      <c r="B5" s="13" t="s">
        <v>42</v>
      </c>
      <c r="C5" s="13"/>
      <c r="I5" s="68" t="s">
        <v>3</v>
      </c>
      <c r="J5" s="68"/>
      <c r="K5" s="68"/>
      <c r="L5" s="18"/>
    </row>
    <row r="6" spans="2:12" ht="11.25" customHeight="1">
      <c r="B6" s="13"/>
      <c r="C6" s="13"/>
      <c r="I6" s="68"/>
      <c r="J6" s="68"/>
      <c r="K6" s="68"/>
      <c r="L6" s="18"/>
    </row>
    <row r="7" spans="2:12" ht="33.75" customHeight="1">
      <c r="B7" s="13"/>
      <c r="C7" s="13"/>
      <c r="I7" s="16"/>
      <c r="J7" s="16"/>
      <c r="K7" s="16"/>
      <c r="L7" s="18"/>
    </row>
    <row r="8" spans="2:11" ht="16.5" customHeight="1">
      <c r="B8" s="66" t="s">
        <v>4</v>
      </c>
      <c r="C8" s="66"/>
      <c r="D8" s="66"/>
      <c r="E8" s="66"/>
      <c r="F8" s="66"/>
      <c r="G8" s="66"/>
      <c r="H8" s="66"/>
      <c r="I8" s="66"/>
      <c r="J8" s="66"/>
      <c r="K8" s="66"/>
    </row>
    <row r="9" spans="2:11" ht="16.5" customHeight="1">
      <c r="B9" s="8"/>
      <c r="C9" s="15"/>
      <c r="D9" s="15"/>
      <c r="E9" s="15"/>
      <c r="F9" s="15"/>
      <c r="G9" s="15"/>
      <c r="H9" s="15"/>
      <c r="I9" s="15"/>
      <c r="J9" s="15"/>
      <c r="K9" s="15"/>
    </row>
    <row r="10" spans="1:11" ht="27.75" customHeight="1">
      <c r="A10" s="19"/>
      <c r="B10" s="69" t="s">
        <v>58</v>
      </c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27.75" customHeight="1">
      <c r="A11" s="19"/>
      <c r="B11" s="2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9.5" customHeight="1">
      <c r="A12" s="19" t="s">
        <v>5</v>
      </c>
      <c r="B12" s="64" t="s">
        <v>51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ht="12" customHeight="1">
      <c r="A13" s="19"/>
      <c r="B13" s="12"/>
      <c r="C13" s="12"/>
      <c r="D13" s="20"/>
      <c r="E13" s="20"/>
      <c r="F13" s="20"/>
      <c r="G13" s="20"/>
      <c r="H13" s="21"/>
      <c r="I13" s="20"/>
      <c r="J13" s="20"/>
      <c r="K13" s="20"/>
    </row>
    <row r="14" spans="1:12" ht="99">
      <c r="A14" s="32" t="s">
        <v>6</v>
      </c>
      <c r="B14" s="32" t="s">
        <v>7</v>
      </c>
      <c r="C14" s="32" t="s">
        <v>8</v>
      </c>
      <c r="D14" s="33" t="s">
        <v>32</v>
      </c>
      <c r="E14" s="34" t="s">
        <v>40</v>
      </c>
      <c r="F14" s="35" t="s">
        <v>33</v>
      </c>
      <c r="G14" s="33" t="s">
        <v>34</v>
      </c>
      <c r="H14" s="34" t="s">
        <v>9</v>
      </c>
      <c r="I14" s="33" t="s">
        <v>10</v>
      </c>
      <c r="J14" s="36" t="s">
        <v>35</v>
      </c>
      <c r="K14" s="36" t="s">
        <v>36</v>
      </c>
      <c r="L14" s="33" t="s">
        <v>11</v>
      </c>
    </row>
    <row r="15" spans="1:12" ht="18" customHeight="1">
      <c r="A15" s="37">
        <v>1</v>
      </c>
      <c r="B15" s="38" t="s">
        <v>12</v>
      </c>
      <c r="C15" s="39"/>
      <c r="D15" s="40"/>
      <c r="E15" s="41"/>
      <c r="F15" s="42"/>
      <c r="G15" s="42"/>
      <c r="H15" s="42"/>
      <c r="I15" s="42"/>
      <c r="J15" s="43"/>
      <c r="K15" s="43"/>
      <c r="L15" s="44"/>
    </row>
    <row r="16" spans="1:12" ht="56.25" customHeight="1">
      <c r="A16" s="45" t="s">
        <v>13</v>
      </c>
      <c r="B16" s="46" t="s">
        <v>43</v>
      </c>
      <c r="C16" s="47" t="s">
        <v>44</v>
      </c>
      <c r="D16" s="48">
        <v>1.5</v>
      </c>
      <c r="E16" s="41">
        <f>220000/8</f>
        <v>27500</v>
      </c>
      <c r="F16" s="42"/>
      <c r="G16" s="42"/>
      <c r="H16" s="42">
        <v>1</v>
      </c>
      <c r="I16" s="42">
        <v>6</v>
      </c>
      <c r="J16" s="43">
        <f>G16+F16+(D16*E16)</f>
        <v>41250</v>
      </c>
      <c r="K16" s="43">
        <f>J16*I16*H16</f>
        <v>247500</v>
      </c>
      <c r="L16" s="44"/>
    </row>
    <row r="17" spans="1:12" ht="66.75" customHeight="1">
      <c r="A17" s="45"/>
      <c r="B17" s="50" t="s">
        <v>47</v>
      </c>
      <c r="C17" s="47" t="s">
        <v>48</v>
      </c>
      <c r="D17" s="48">
        <v>0.5</v>
      </c>
      <c r="E17" s="41">
        <f aca="true" t="shared" si="0" ref="E17:E32">220000/8</f>
        <v>27500</v>
      </c>
      <c r="F17" s="42"/>
      <c r="G17" s="42"/>
      <c r="H17" s="42">
        <v>1</v>
      </c>
      <c r="I17" s="42">
        <v>6</v>
      </c>
      <c r="J17" s="43">
        <f aca="true" t="shared" si="1" ref="J17:J32">G17+F17+(D17*E17)</f>
        <v>13750</v>
      </c>
      <c r="K17" s="43">
        <f aca="true" t="shared" si="2" ref="K17:K32">J17*I17*H17</f>
        <v>82500</v>
      </c>
      <c r="L17" s="44"/>
    </row>
    <row r="18" spans="1:12" ht="87" customHeight="1">
      <c r="A18" s="45"/>
      <c r="B18" s="49" t="s">
        <v>49</v>
      </c>
      <c r="C18" s="47" t="s">
        <v>50</v>
      </c>
      <c r="D18" s="48">
        <v>0.2</v>
      </c>
      <c r="E18" s="41">
        <f t="shared" si="0"/>
        <v>27500</v>
      </c>
      <c r="F18" s="42"/>
      <c r="G18" s="42"/>
      <c r="H18" s="42">
        <v>1</v>
      </c>
      <c r="I18" s="42">
        <v>6</v>
      </c>
      <c r="J18" s="43">
        <f t="shared" si="1"/>
        <v>5500</v>
      </c>
      <c r="K18" s="43">
        <f t="shared" si="2"/>
        <v>33000</v>
      </c>
      <c r="L18" s="44"/>
    </row>
    <row r="19" spans="1:12" ht="18" customHeight="1">
      <c r="A19" s="37">
        <v>2</v>
      </c>
      <c r="B19" s="38" t="s">
        <v>14</v>
      </c>
      <c r="C19" s="39" t="s">
        <v>15</v>
      </c>
      <c r="D19" s="48">
        <v>2</v>
      </c>
      <c r="E19" s="41">
        <f t="shared" si="0"/>
        <v>27500</v>
      </c>
      <c r="F19" s="42"/>
      <c r="G19" s="42"/>
      <c r="H19" s="42">
        <v>1</v>
      </c>
      <c r="I19" s="42">
        <v>6</v>
      </c>
      <c r="J19" s="43">
        <f t="shared" si="1"/>
        <v>55000</v>
      </c>
      <c r="K19" s="43">
        <f t="shared" si="2"/>
        <v>330000</v>
      </c>
      <c r="L19" s="44"/>
    </row>
    <row r="20" spans="1:12" ht="18" customHeight="1">
      <c r="A20" s="51"/>
      <c r="B20" s="39"/>
      <c r="C20" s="39" t="s">
        <v>16</v>
      </c>
      <c r="D20" s="48">
        <v>0</v>
      </c>
      <c r="E20" s="41">
        <f t="shared" si="0"/>
        <v>27500</v>
      </c>
      <c r="F20" s="42"/>
      <c r="G20" s="42"/>
      <c r="H20" s="42">
        <v>1</v>
      </c>
      <c r="I20" s="42">
        <v>6</v>
      </c>
      <c r="J20" s="43">
        <f t="shared" si="1"/>
        <v>0</v>
      </c>
      <c r="K20" s="43">
        <f t="shared" si="2"/>
        <v>0</v>
      </c>
      <c r="L20" s="44"/>
    </row>
    <row r="21" spans="1:12" ht="26.25" customHeight="1">
      <c r="A21" s="51"/>
      <c r="B21" s="47"/>
      <c r="C21" s="39" t="s">
        <v>17</v>
      </c>
      <c r="D21" s="48">
        <v>0</v>
      </c>
      <c r="E21" s="41">
        <f t="shared" si="0"/>
        <v>27500</v>
      </c>
      <c r="F21" s="42"/>
      <c r="G21" s="42"/>
      <c r="H21" s="42">
        <v>1</v>
      </c>
      <c r="I21" s="42">
        <v>6</v>
      </c>
      <c r="J21" s="43">
        <f t="shared" si="1"/>
        <v>0</v>
      </c>
      <c r="K21" s="43">
        <f t="shared" si="2"/>
        <v>0</v>
      </c>
      <c r="L21" s="44"/>
    </row>
    <row r="22" spans="1:12" ht="18" customHeight="1">
      <c r="A22" s="51"/>
      <c r="B22" s="39"/>
      <c r="C22" s="39"/>
      <c r="D22" s="48"/>
      <c r="E22" s="41">
        <f t="shared" si="0"/>
        <v>27500</v>
      </c>
      <c r="F22" s="42"/>
      <c r="G22" s="42"/>
      <c r="H22" s="42">
        <v>1</v>
      </c>
      <c r="I22" s="42">
        <v>6</v>
      </c>
      <c r="J22" s="43">
        <f t="shared" si="1"/>
        <v>0</v>
      </c>
      <c r="K22" s="43">
        <f t="shared" si="2"/>
        <v>0</v>
      </c>
      <c r="L22" s="44"/>
    </row>
    <row r="23" spans="1:12" ht="16.5">
      <c r="A23" s="37">
        <v>3</v>
      </c>
      <c r="B23" s="38" t="s">
        <v>18</v>
      </c>
      <c r="C23" s="39"/>
      <c r="D23" s="48"/>
      <c r="E23" s="41">
        <f t="shared" si="0"/>
        <v>27500</v>
      </c>
      <c r="F23" s="42"/>
      <c r="G23" s="42"/>
      <c r="H23" s="42">
        <v>1</v>
      </c>
      <c r="I23" s="42">
        <v>6</v>
      </c>
      <c r="J23" s="43">
        <f t="shared" si="1"/>
        <v>0</v>
      </c>
      <c r="K23" s="43">
        <f t="shared" si="2"/>
        <v>0</v>
      </c>
      <c r="L23" s="44"/>
    </row>
    <row r="24" spans="1:12" ht="18" customHeight="1">
      <c r="A24" s="45" t="s">
        <v>19</v>
      </c>
      <c r="B24" s="39" t="s">
        <v>20</v>
      </c>
      <c r="C24" s="39"/>
      <c r="D24" s="48">
        <v>0</v>
      </c>
      <c r="E24" s="41">
        <f t="shared" si="0"/>
        <v>27500</v>
      </c>
      <c r="F24" s="42"/>
      <c r="G24" s="42"/>
      <c r="H24" s="42">
        <v>1</v>
      </c>
      <c r="I24" s="42">
        <v>6</v>
      </c>
      <c r="J24" s="43">
        <f t="shared" si="1"/>
        <v>0</v>
      </c>
      <c r="K24" s="43">
        <f t="shared" si="2"/>
        <v>0</v>
      </c>
      <c r="L24" s="44"/>
    </row>
    <row r="25" spans="1:12" ht="18" customHeight="1">
      <c r="A25" s="45" t="s">
        <v>21</v>
      </c>
      <c r="B25" s="39" t="s">
        <v>22</v>
      </c>
      <c r="C25" s="39"/>
      <c r="D25" s="48">
        <v>0</v>
      </c>
      <c r="E25" s="41">
        <f t="shared" si="0"/>
        <v>27500</v>
      </c>
      <c r="F25" s="42"/>
      <c r="G25" s="42"/>
      <c r="H25" s="42">
        <v>1</v>
      </c>
      <c r="I25" s="42">
        <v>6</v>
      </c>
      <c r="J25" s="43">
        <f t="shared" si="1"/>
        <v>0</v>
      </c>
      <c r="K25" s="43">
        <f t="shared" si="2"/>
        <v>0</v>
      </c>
      <c r="L25" s="44"/>
    </row>
    <row r="26" spans="1:12" ht="18" customHeight="1">
      <c r="A26" s="45" t="s">
        <v>23</v>
      </c>
      <c r="B26" s="39" t="s">
        <v>24</v>
      </c>
      <c r="C26" s="39"/>
      <c r="D26" s="48">
        <v>0</v>
      </c>
      <c r="E26" s="41">
        <f t="shared" si="0"/>
        <v>27500</v>
      </c>
      <c r="F26" s="42"/>
      <c r="G26" s="42"/>
      <c r="H26" s="42">
        <v>1</v>
      </c>
      <c r="I26" s="42">
        <v>6</v>
      </c>
      <c r="J26" s="43">
        <f t="shared" si="1"/>
        <v>0</v>
      </c>
      <c r="K26" s="43">
        <f t="shared" si="2"/>
        <v>0</v>
      </c>
      <c r="L26" s="44"/>
    </row>
    <row r="27" spans="1:12" ht="57.75" customHeight="1">
      <c r="A27" s="37">
        <v>4</v>
      </c>
      <c r="B27" s="38" t="s">
        <v>37</v>
      </c>
      <c r="C27" s="39"/>
      <c r="D27" s="48">
        <v>0</v>
      </c>
      <c r="E27" s="41">
        <f t="shared" si="0"/>
        <v>27500</v>
      </c>
      <c r="F27" s="42"/>
      <c r="G27" s="42"/>
      <c r="H27" s="42">
        <v>1</v>
      </c>
      <c r="I27" s="42">
        <v>6</v>
      </c>
      <c r="J27" s="43">
        <f t="shared" si="1"/>
        <v>0</v>
      </c>
      <c r="K27" s="43">
        <f t="shared" si="2"/>
        <v>0</v>
      </c>
      <c r="L27" s="44"/>
    </row>
    <row r="28" spans="1:12" ht="18" customHeight="1">
      <c r="A28" s="37">
        <v>5</v>
      </c>
      <c r="B28" s="38" t="s">
        <v>38</v>
      </c>
      <c r="C28" s="39"/>
      <c r="D28" s="48">
        <v>0</v>
      </c>
      <c r="E28" s="41">
        <f t="shared" si="0"/>
        <v>27500</v>
      </c>
      <c r="F28" s="42"/>
      <c r="G28" s="42"/>
      <c r="H28" s="42">
        <v>1</v>
      </c>
      <c r="I28" s="42">
        <v>6</v>
      </c>
      <c r="J28" s="43">
        <f t="shared" si="1"/>
        <v>0</v>
      </c>
      <c r="K28" s="43">
        <f t="shared" si="2"/>
        <v>0</v>
      </c>
      <c r="L28" s="44"/>
    </row>
    <row r="29" spans="1:12" ht="16.5">
      <c r="A29" s="37">
        <v>6</v>
      </c>
      <c r="B29" s="38" t="s">
        <v>25</v>
      </c>
      <c r="C29" s="39" t="s">
        <v>15</v>
      </c>
      <c r="D29" s="48">
        <v>1.5</v>
      </c>
      <c r="E29" s="41">
        <f t="shared" si="0"/>
        <v>27500</v>
      </c>
      <c r="F29" s="42"/>
      <c r="G29" s="42"/>
      <c r="H29" s="42">
        <v>1</v>
      </c>
      <c r="I29" s="42">
        <v>6</v>
      </c>
      <c r="J29" s="43">
        <f t="shared" si="1"/>
        <v>41250</v>
      </c>
      <c r="K29" s="43">
        <f t="shared" si="2"/>
        <v>247500</v>
      </c>
      <c r="L29" s="44"/>
    </row>
    <row r="30" spans="1:12" ht="18" customHeight="1">
      <c r="A30" s="32"/>
      <c r="B30" s="39"/>
      <c r="C30" s="39" t="s">
        <v>16</v>
      </c>
      <c r="D30" s="48">
        <v>0</v>
      </c>
      <c r="E30" s="41">
        <f t="shared" si="0"/>
        <v>27500</v>
      </c>
      <c r="F30" s="42"/>
      <c r="G30" s="42"/>
      <c r="H30" s="42">
        <v>1</v>
      </c>
      <c r="I30" s="42">
        <v>6</v>
      </c>
      <c r="J30" s="43">
        <f t="shared" si="1"/>
        <v>0</v>
      </c>
      <c r="K30" s="43">
        <f t="shared" si="2"/>
        <v>0</v>
      </c>
      <c r="L30" s="44"/>
    </row>
    <row r="31" spans="1:12" ht="18" customHeight="1">
      <c r="A31" s="32"/>
      <c r="B31" s="39"/>
      <c r="C31" s="39" t="s">
        <v>17</v>
      </c>
      <c r="D31" s="48">
        <v>0</v>
      </c>
      <c r="E31" s="41">
        <f t="shared" si="0"/>
        <v>27500</v>
      </c>
      <c r="F31" s="42"/>
      <c r="G31" s="42"/>
      <c r="H31" s="42">
        <v>1</v>
      </c>
      <c r="I31" s="42">
        <v>6</v>
      </c>
      <c r="J31" s="43">
        <f t="shared" si="1"/>
        <v>0</v>
      </c>
      <c r="K31" s="43">
        <f t="shared" si="2"/>
        <v>0</v>
      </c>
      <c r="L31" s="44"/>
    </row>
    <row r="32" spans="1:12" ht="18" customHeight="1">
      <c r="A32" s="52"/>
      <c r="B32" s="39"/>
      <c r="C32" s="39" t="s">
        <v>26</v>
      </c>
      <c r="D32" s="48">
        <v>0</v>
      </c>
      <c r="E32" s="41">
        <f t="shared" si="0"/>
        <v>27500</v>
      </c>
      <c r="F32" s="42"/>
      <c r="G32" s="42"/>
      <c r="H32" s="42">
        <v>1</v>
      </c>
      <c r="I32" s="42">
        <v>6</v>
      </c>
      <c r="J32" s="43">
        <f t="shared" si="1"/>
        <v>0</v>
      </c>
      <c r="K32" s="43">
        <f t="shared" si="2"/>
        <v>0</v>
      </c>
      <c r="L32" s="44"/>
    </row>
    <row r="33" spans="1:12" ht="19.5" customHeight="1">
      <c r="A33" s="45"/>
      <c r="B33" s="65" t="s">
        <v>27</v>
      </c>
      <c r="C33" s="65"/>
      <c r="D33" s="53"/>
      <c r="E33" s="54"/>
      <c r="F33" s="54">
        <f>SUM(F15:F27)</f>
        <v>0</v>
      </c>
      <c r="G33" s="54">
        <f>SUM(G15:G27)</f>
        <v>0</v>
      </c>
      <c r="H33" s="55"/>
      <c r="I33" s="54"/>
      <c r="J33" s="56">
        <f>SUM(J15:J32)</f>
        <v>156750</v>
      </c>
      <c r="K33" s="56">
        <f>SUM(K15:K32)</f>
        <v>940500</v>
      </c>
      <c r="L33" s="54"/>
    </row>
    <row r="34" spans="1:12" ht="19.5" customHeight="1">
      <c r="A34" s="1"/>
      <c r="B34" s="2"/>
      <c r="C34" s="2"/>
      <c r="D34" s="3"/>
      <c r="E34" s="4"/>
      <c r="F34" s="4"/>
      <c r="G34" s="4"/>
      <c r="H34" s="5"/>
      <c r="I34" s="4"/>
      <c r="J34" s="14"/>
      <c r="K34" s="14"/>
      <c r="L34" s="4"/>
    </row>
    <row r="35" spans="1:13" s="26" customFormat="1" ht="16.5">
      <c r="A35" s="23"/>
      <c r="B35" s="24"/>
      <c r="C35" s="24"/>
      <c r="D35" s="23"/>
      <c r="E35" s="23"/>
      <c r="F35" s="23"/>
      <c r="G35" s="23"/>
      <c r="H35" s="25"/>
      <c r="I35" s="23"/>
      <c r="J35" s="23"/>
      <c r="K35" s="59">
        <f>$K$33</f>
        <v>940500</v>
      </c>
      <c r="L35" s="58"/>
      <c r="M35" s="28"/>
    </row>
    <row r="36" spans="1:13" s="26" customFormat="1" ht="16.5">
      <c r="A36" s="23"/>
      <c r="B36" s="24"/>
      <c r="C36" s="24"/>
      <c r="D36" s="23"/>
      <c r="E36" s="23"/>
      <c r="F36" s="23"/>
      <c r="G36" s="23"/>
      <c r="H36" s="25"/>
      <c r="I36" s="23"/>
      <c r="J36" s="23"/>
      <c r="K36" s="59" t="e">
        <f>#REF!</f>
        <v>#REF!</v>
      </c>
      <c r="L36" s="60"/>
      <c r="M36" s="28"/>
    </row>
    <row r="37" spans="1:13" s="26" customFormat="1" ht="16.5">
      <c r="A37" s="23"/>
      <c r="B37" s="24"/>
      <c r="C37" s="24"/>
      <c r="D37" s="23"/>
      <c r="E37" s="23"/>
      <c r="F37" s="23"/>
      <c r="G37" s="23"/>
      <c r="H37" s="25"/>
      <c r="I37" s="23"/>
      <c r="J37" s="23"/>
      <c r="K37" s="59" t="e">
        <f>K35-K36</f>
        <v>#REF!</v>
      </c>
      <c r="L37" s="61" t="e">
        <f>K37/K35*100%</f>
        <v>#REF!</v>
      </c>
      <c r="M37" s="28"/>
    </row>
    <row r="38" spans="1:13" s="26" customFormat="1" ht="16.5">
      <c r="A38" s="23"/>
      <c r="B38" s="24"/>
      <c r="C38" s="24"/>
      <c r="D38" s="23"/>
      <c r="E38" s="23"/>
      <c r="F38" s="23"/>
      <c r="G38" s="23"/>
      <c r="H38" s="25"/>
      <c r="I38" s="23"/>
      <c r="J38" s="23"/>
      <c r="K38" s="58"/>
      <c r="L38" s="61" t="e">
        <f>K36/K35*100%</f>
        <v>#REF!</v>
      </c>
      <c r="M38" s="28"/>
    </row>
    <row r="39" spans="1:13" s="26" customFormat="1" ht="49.5">
      <c r="A39" s="23"/>
      <c r="B39" s="29" t="s">
        <v>31</v>
      </c>
      <c r="C39" s="24"/>
      <c r="D39" s="23"/>
      <c r="E39" s="23"/>
      <c r="F39" s="23"/>
      <c r="G39" s="23"/>
      <c r="H39" s="25"/>
      <c r="I39" s="23"/>
      <c r="J39" s="23"/>
      <c r="K39" s="57"/>
      <c r="L39" s="57"/>
      <c r="M39" s="28"/>
    </row>
    <row r="40" spans="2:6" ht="19.5" customHeight="1">
      <c r="B40" s="22"/>
      <c r="C40" s="30"/>
      <c r="D40" s="31"/>
      <c r="E40" s="31"/>
      <c r="F40" s="31"/>
    </row>
  </sheetData>
  <sheetProtection selectLockedCells="1" selectUnlockedCells="1"/>
  <mergeCells count="8">
    <mergeCell ref="B12:K12"/>
    <mergeCell ref="B33:C33"/>
    <mergeCell ref="B1:K1"/>
    <mergeCell ref="B2:K2"/>
    <mergeCell ref="B3:K3"/>
    <mergeCell ref="I5:K6"/>
    <mergeCell ref="B8:K8"/>
    <mergeCell ref="B10:K10"/>
  </mergeCells>
  <printOptions horizontalCentered="1" verticalCentered="1"/>
  <pageMargins left="0.1968503937007874" right="0.2362204724409449" top="0.2755905511811024" bottom="0.31496062992125984" header="0.2755905511811024" footer="0.31496062992125984"/>
  <pageSetup horizontalDpi="300" verticalDpi="300" orientation="landscape" paperSize="9" scale="80" r:id="rId2"/>
  <headerFooter alignWithMargins="0">
    <oddFooter xml:space="preserve">&amp;R&amp;".VnTime,Regular"&amp;14&amp;P     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="85" zoomScaleNormal="85" zoomScaleSheetLayoutView="90" zoomScalePageLayoutView="0" workbookViewId="0" topLeftCell="A94">
      <selection activeCell="B12" sqref="B12:K12"/>
    </sheetView>
  </sheetViews>
  <sheetFormatPr defaultColWidth="9.140625" defaultRowHeight="19.5" customHeight="1"/>
  <cols>
    <col min="1" max="1" width="6.8515625" style="7" customWidth="1"/>
    <col min="2" max="2" width="35.421875" style="6" customWidth="1"/>
    <col min="3" max="3" width="26.28125" style="6" customWidth="1"/>
    <col min="4" max="4" width="7.421875" style="9" customWidth="1"/>
    <col min="5" max="5" width="11.8515625" style="10" customWidth="1"/>
    <col min="6" max="6" width="9.00390625" style="11" customWidth="1"/>
    <col min="7" max="7" width="10.421875" style="11" customWidth="1"/>
    <col min="8" max="8" width="7.421875" style="10" customWidth="1"/>
    <col min="9" max="9" width="13.00390625" style="11" customWidth="1"/>
    <col min="10" max="10" width="13.421875" style="11" customWidth="1"/>
    <col min="11" max="11" width="20.28125" style="11" customWidth="1"/>
    <col min="12" max="12" width="18.00390625" style="11" customWidth="1"/>
    <col min="13" max="16384" width="9.140625" style="17" customWidth="1"/>
  </cols>
  <sheetData>
    <row r="1" spans="2:11" ht="19.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</row>
    <row r="2" spans="2:11" ht="19.5" customHeight="1">
      <c r="B2" s="66" t="s">
        <v>1</v>
      </c>
      <c r="C2" s="66"/>
      <c r="D2" s="66"/>
      <c r="E2" s="66"/>
      <c r="F2" s="66"/>
      <c r="G2" s="66"/>
      <c r="H2" s="66"/>
      <c r="I2" s="66"/>
      <c r="J2" s="66"/>
      <c r="K2" s="66"/>
    </row>
    <row r="3" spans="2:11" ht="19.5" customHeight="1">
      <c r="B3" s="67" t="s">
        <v>2</v>
      </c>
      <c r="C3" s="67"/>
      <c r="D3" s="67"/>
      <c r="E3" s="67"/>
      <c r="F3" s="67"/>
      <c r="G3" s="67"/>
      <c r="H3" s="67"/>
      <c r="I3" s="67"/>
      <c r="J3" s="67"/>
      <c r="K3" s="67"/>
    </row>
    <row r="4" ht="13.5" customHeight="1">
      <c r="B4" s="8"/>
    </row>
    <row r="5" spans="2:12" ht="15" customHeight="1">
      <c r="B5" s="13" t="s">
        <v>42</v>
      </c>
      <c r="C5" s="13"/>
      <c r="I5" s="68" t="s">
        <v>3</v>
      </c>
      <c r="J5" s="68"/>
      <c r="K5" s="68"/>
      <c r="L5" s="18"/>
    </row>
    <row r="6" spans="2:12" ht="11.25" customHeight="1">
      <c r="B6" s="13"/>
      <c r="C6" s="13"/>
      <c r="I6" s="68"/>
      <c r="J6" s="68"/>
      <c r="K6" s="68"/>
      <c r="L6" s="18"/>
    </row>
    <row r="7" spans="2:12" ht="33.75" customHeight="1">
      <c r="B7" s="13"/>
      <c r="C7" s="13"/>
      <c r="I7" s="16"/>
      <c r="J7" s="16"/>
      <c r="K7" s="16"/>
      <c r="L7" s="18"/>
    </row>
    <row r="8" spans="2:11" ht="16.5" customHeight="1">
      <c r="B8" s="66" t="s">
        <v>4</v>
      </c>
      <c r="C8" s="66"/>
      <c r="D8" s="66"/>
      <c r="E8" s="66"/>
      <c r="F8" s="66"/>
      <c r="G8" s="66"/>
      <c r="H8" s="66"/>
      <c r="I8" s="66"/>
      <c r="J8" s="66"/>
      <c r="K8" s="66"/>
    </row>
    <row r="9" spans="2:11" ht="16.5" customHeight="1">
      <c r="B9" s="8"/>
      <c r="C9" s="15"/>
      <c r="D9" s="15"/>
      <c r="E9" s="15"/>
      <c r="F9" s="15"/>
      <c r="G9" s="15"/>
      <c r="H9" s="15"/>
      <c r="I9" s="15"/>
      <c r="J9" s="15"/>
      <c r="K9" s="15"/>
    </row>
    <row r="10" spans="1:11" ht="27.75" customHeight="1">
      <c r="A10" s="19"/>
      <c r="B10" s="69" t="s">
        <v>62</v>
      </c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27.75" customHeight="1">
      <c r="A11" s="19"/>
      <c r="B11" s="2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9.5" customHeight="1">
      <c r="A12" s="19" t="s">
        <v>5</v>
      </c>
      <c r="B12" s="64" t="s">
        <v>52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ht="12" customHeight="1">
      <c r="A13" s="19"/>
      <c r="B13" s="12"/>
      <c r="C13" s="12"/>
      <c r="D13" s="20"/>
      <c r="E13" s="20"/>
      <c r="F13" s="20"/>
      <c r="G13" s="20"/>
      <c r="H13" s="21"/>
      <c r="I13" s="20"/>
      <c r="J13" s="20"/>
      <c r="K13" s="20"/>
    </row>
    <row r="14" spans="1:12" ht="99">
      <c r="A14" s="32" t="s">
        <v>6</v>
      </c>
      <c r="B14" s="32" t="s">
        <v>7</v>
      </c>
      <c r="C14" s="32" t="s">
        <v>8</v>
      </c>
      <c r="D14" s="33" t="s">
        <v>32</v>
      </c>
      <c r="E14" s="34" t="s">
        <v>40</v>
      </c>
      <c r="F14" s="35" t="s">
        <v>33</v>
      </c>
      <c r="G14" s="33" t="s">
        <v>34</v>
      </c>
      <c r="H14" s="34" t="s">
        <v>9</v>
      </c>
      <c r="I14" s="33" t="s">
        <v>10</v>
      </c>
      <c r="J14" s="36" t="s">
        <v>35</v>
      </c>
      <c r="K14" s="36" t="s">
        <v>36</v>
      </c>
      <c r="L14" s="33" t="s">
        <v>11</v>
      </c>
    </row>
    <row r="15" spans="1:12" ht="18" customHeight="1">
      <c r="A15" s="37">
        <v>1</v>
      </c>
      <c r="B15" s="38" t="s">
        <v>12</v>
      </c>
      <c r="C15" s="39"/>
      <c r="D15" s="40"/>
      <c r="E15" s="41"/>
      <c r="F15" s="42"/>
      <c r="G15" s="42"/>
      <c r="H15" s="42"/>
      <c r="I15" s="42"/>
      <c r="J15" s="43"/>
      <c r="K15" s="43"/>
      <c r="L15" s="44"/>
    </row>
    <row r="16" spans="1:12" ht="56.25" customHeight="1">
      <c r="A16" s="45" t="s">
        <v>13</v>
      </c>
      <c r="B16" s="46" t="s">
        <v>43</v>
      </c>
      <c r="C16" s="47" t="s">
        <v>44</v>
      </c>
      <c r="D16" s="48">
        <v>1.5</v>
      </c>
      <c r="E16" s="41">
        <f>220000/8</f>
        <v>27500</v>
      </c>
      <c r="F16" s="42"/>
      <c r="G16" s="42"/>
      <c r="H16" s="42">
        <v>1</v>
      </c>
      <c r="I16" s="42">
        <v>6</v>
      </c>
      <c r="J16" s="43">
        <f>G16+F16+(D16*E16)</f>
        <v>41250</v>
      </c>
      <c r="K16" s="43">
        <f>J16*I16*H16</f>
        <v>247500</v>
      </c>
      <c r="L16" s="44"/>
    </row>
    <row r="17" spans="1:12" ht="61.5" customHeight="1">
      <c r="A17" s="45"/>
      <c r="B17" s="49" t="s">
        <v>45</v>
      </c>
      <c r="C17" s="47" t="s">
        <v>46</v>
      </c>
      <c r="D17" s="48">
        <v>0.2</v>
      </c>
      <c r="E17" s="41">
        <f aca="true" t="shared" si="0" ref="E17:E33">220000/8</f>
        <v>27500</v>
      </c>
      <c r="F17" s="42"/>
      <c r="G17" s="42"/>
      <c r="H17" s="42">
        <v>1</v>
      </c>
      <c r="I17" s="42">
        <v>6</v>
      </c>
      <c r="J17" s="43">
        <f>G17+F17+(D17*E17)</f>
        <v>5500</v>
      </c>
      <c r="K17" s="43">
        <f>J17*I17*H17</f>
        <v>33000</v>
      </c>
      <c r="L17" s="44"/>
    </row>
    <row r="18" spans="1:12" ht="66.75" customHeight="1">
      <c r="A18" s="45"/>
      <c r="B18" s="50" t="s">
        <v>47</v>
      </c>
      <c r="C18" s="47" t="s">
        <v>48</v>
      </c>
      <c r="D18" s="48">
        <v>0.5</v>
      </c>
      <c r="E18" s="41">
        <f t="shared" si="0"/>
        <v>27500</v>
      </c>
      <c r="F18" s="42"/>
      <c r="G18" s="42"/>
      <c r="H18" s="42">
        <v>1</v>
      </c>
      <c r="I18" s="42">
        <v>6</v>
      </c>
      <c r="J18" s="43">
        <f aca="true" t="shared" si="1" ref="J18:J33">G18+F18+(D18*E18)</f>
        <v>13750</v>
      </c>
      <c r="K18" s="43">
        <f aca="true" t="shared" si="2" ref="K18:K33">J18*I18*H18</f>
        <v>82500</v>
      </c>
      <c r="L18" s="44"/>
    </row>
    <row r="19" spans="1:12" ht="87" customHeight="1">
      <c r="A19" s="45"/>
      <c r="B19" s="49" t="s">
        <v>49</v>
      </c>
      <c r="C19" s="47" t="s">
        <v>50</v>
      </c>
      <c r="D19" s="48">
        <v>0.2</v>
      </c>
      <c r="E19" s="41">
        <f t="shared" si="0"/>
        <v>27500</v>
      </c>
      <c r="F19" s="42"/>
      <c r="G19" s="42"/>
      <c r="H19" s="42">
        <v>1</v>
      </c>
      <c r="I19" s="42">
        <v>6</v>
      </c>
      <c r="J19" s="43">
        <f t="shared" si="1"/>
        <v>5500</v>
      </c>
      <c r="K19" s="43">
        <f t="shared" si="2"/>
        <v>33000</v>
      </c>
      <c r="L19" s="44"/>
    </row>
    <row r="20" spans="1:12" ht="18" customHeight="1">
      <c r="A20" s="37">
        <v>2</v>
      </c>
      <c r="B20" s="38" t="s">
        <v>14</v>
      </c>
      <c r="C20" s="39" t="s">
        <v>15</v>
      </c>
      <c r="D20" s="48">
        <v>2</v>
      </c>
      <c r="E20" s="41">
        <f t="shared" si="0"/>
        <v>27500</v>
      </c>
      <c r="F20" s="42"/>
      <c r="G20" s="42"/>
      <c r="H20" s="42">
        <v>1</v>
      </c>
      <c r="I20" s="42">
        <v>6</v>
      </c>
      <c r="J20" s="43">
        <f t="shared" si="1"/>
        <v>55000</v>
      </c>
      <c r="K20" s="43">
        <f t="shared" si="2"/>
        <v>330000</v>
      </c>
      <c r="L20" s="44"/>
    </row>
    <row r="21" spans="1:12" ht="18" customHeight="1">
      <c r="A21" s="51"/>
      <c r="B21" s="39"/>
      <c r="C21" s="39" t="s">
        <v>16</v>
      </c>
      <c r="D21" s="48">
        <v>0</v>
      </c>
      <c r="E21" s="41">
        <f t="shared" si="0"/>
        <v>27500</v>
      </c>
      <c r="F21" s="42"/>
      <c r="G21" s="42"/>
      <c r="H21" s="42">
        <v>1</v>
      </c>
      <c r="I21" s="42">
        <v>6</v>
      </c>
      <c r="J21" s="43">
        <f t="shared" si="1"/>
        <v>0</v>
      </c>
      <c r="K21" s="43">
        <f t="shared" si="2"/>
        <v>0</v>
      </c>
      <c r="L21" s="44"/>
    </row>
    <row r="22" spans="1:12" ht="26.25" customHeight="1">
      <c r="A22" s="51"/>
      <c r="B22" s="47"/>
      <c r="C22" s="39" t="s">
        <v>17</v>
      </c>
      <c r="D22" s="48">
        <v>0</v>
      </c>
      <c r="E22" s="41">
        <f t="shared" si="0"/>
        <v>27500</v>
      </c>
      <c r="F22" s="42"/>
      <c r="G22" s="42"/>
      <c r="H22" s="42">
        <v>1</v>
      </c>
      <c r="I22" s="42">
        <v>6</v>
      </c>
      <c r="J22" s="43">
        <f t="shared" si="1"/>
        <v>0</v>
      </c>
      <c r="K22" s="43">
        <f t="shared" si="2"/>
        <v>0</v>
      </c>
      <c r="L22" s="44"/>
    </row>
    <row r="23" spans="1:12" ht="18" customHeight="1">
      <c r="A23" s="51"/>
      <c r="B23" s="39"/>
      <c r="C23" s="39"/>
      <c r="D23" s="48"/>
      <c r="E23" s="41">
        <f t="shared" si="0"/>
        <v>27500</v>
      </c>
      <c r="F23" s="42"/>
      <c r="G23" s="42"/>
      <c r="H23" s="42">
        <v>1</v>
      </c>
      <c r="I23" s="42">
        <v>6</v>
      </c>
      <c r="J23" s="43">
        <f t="shared" si="1"/>
        <v>0</v>
      </c>
      <c r="K23" s="43">
        <f t="shared" si="2"/>
        <v>0</v>
      </c>
      <c r="L23" s="44"/>
    </row>
    <row r="24" spans="1:12" ht="16.5">
      <c r="A24" s="37">
        <v>3</v>
      </c>
      <c r="B24" s="38" t="s">
        <v>18</v>
      </c>
      <c r="C24" s="39"/>
      <c r="D24" s="48"/>
      <c r="E24" s="41">
        <f t="shared" si="0"/>
        <v>27500</v>
      </c>
      <c r="F24" s="42"/>
      <c r="G24" s="42"/>
      <c r="H24" s="42">
        <v>1</v>
      </c>
      <c r="I24" s="42">
        <v>6</v>
      </c>
      <c r="J24" s="43">
        <f t="shared" si="1"/>
        <v>0</v>
      </c>
      <c r="K24" s="43">
        <f t="shared" si="2"/>
        <v>0</v>
      </c>
      <c r="L24" s="44"/>
    </row>
    <row r="25" spans="1:12" ht="18" customHeight="1">
      <c r="A25" s="45" t="s">
        <v>19</v>
      </c>
      <c r="B25" s="39" t="s">
        <v>20</v>
      </c>
      <c r="C25" s="39"/>
      <c r="D25" s="48">
        <v>0</v>
      </c>
      <c r="E25" s="41">
        <f t="shared" si="0"/>
        <v>27500</v>
      </c>
      <c r="F25" s="42"/>
      <c r="G25" s="42"/>
      <c r="H25" s="42">
        <v>1</v>
      </c>
      <c r="I25" s="42">
        <v>6</v>
      </c>
      <c r="J25" s="43">
        <f t="shared" si="1"/>
        <v>0</v>
      </c>
      <c r="K25" s="43">
        <f t="shared" si="2"/>
        <v>0</v>
      </c>
      <c r="L25" s="44"/>
    </row>
    <row r="26" spans="1:12" ht="18" customHeight="1">
      <c r="A26" s="45" t="s">
        <v>21</v>
      </c>
      <c r="B26" s="39" t="s">
        <v>22</v>
      </c>
      <c r="C26" s="39"/>
      <c r="D26" s="48">
        <v>0</v>
      </c>
      <c r="E26" s="41">
        <f t="shared" si="0"/>
        <v>27500</v>
      </c>
      <c r="F26" s="42"/>
      <c r="G26" s="42"/>
      <c r="H26" s="42">
        <v>1</v>
      </c>
      <c r="I26" s="42">
        <v>6</v>
      </c>
      <c r="J26" s="43">
        <f t="shared" si="1"/>
        <v>0</v>
      </c>
      <c r="K26" s="43">
        <f t="shared" si="2"/>
        <v>0</v>
      </c>
      <c r="L26" s="44"/>
    </row>
    <row r="27" spans="1:12" ht="18" customHeight="1">
      <c r="A27" s="45" t="s">
        <v>23</v>
      </c>
      <c r="B27" s="39" t="s">
        <v>24</v>
      </c>
      <c r="C27" s="39"/>
      <c r="D27" s="48">
        <v>0</v>
      </c>
      <c r="E27" s="41">
        <f t="shared" si="0"/>
        <v>27500</v>
      </c>
      <c r="F27" s="42"/>
      <c r="G27" s="42"/>
      <c r="H27" s="42">
        <v>1</v>
      </c>
      <c r="I27" s="42">
        <v>6</v>
      </c>
      <c r="J27" s="43">
        <f t="shared" si="1"/>
        <v>0</v>
      </c>
      <c r="K27" s="43">
        <f t="shared" si="2"/>
        <v>0</v>
      </c>
      <c r="L27" s="44"/>
    </row>
    <row r="28" spans="1:12" ht="57.75" customHeight="1">
      <c r="A28" s="37">
        <v>4</v>
      </c>
      <c r="B28" s="38" t="s">
        <v>37</v>
      </c>
      <c r="C28" s="39"/>
      <c r="D28" s="48">
        <v>0</v>
      </c>
      <c r="E28" s="41">
        <f t="shared" si="0"/>
        <v>27500</v>
      </c>
      <c r="F28" s="42"/>
      <c r="G28" s="42"/>
      <c r="H28" s="42">
        <v>1</v>
      </c>
      <c r="I28" s="42">
        <v>6</v>
      </c>
      <c r="J28" s="43">
        <f t="shared" si="1"/>
        <v>0</v>
      </c>
      <c r="K28" s="43">
        <f t="shared" si="2"/>
        <v>0</v>
      </c>
      <c r="L28" s="44"/>
    </row>
    <row r="29" spans="1:12" ht="18" customHeight="1">
      <c r="A29" s="37">
        <v>5</v>
      </c>
      <c r="B29" s="38" t="s">
        <v>38</v>
      </c>
      <c r="C29" s="39"/>
      <c r="D29" s="48">
        <v>0</v>
      </c>
      <c r="E29" s="41">
        <f t="shared" si="0"/>
        <v>27500</v>
      </c>
      <c r="F29" s="42"/>
      <c r="G29" s="42"/>
      <c r="H29" s="42">
        <v>1</v>
      </c>
      <c r="I29" s="42">
        <v>6</v>
      </c>
      <c r="J29" s="43">
        <f t="shared" si="1"/>
        <v>0</v>
      </c>
      <c r="K29" s="43">
        <f t="shared" si="2"/>
        <v>0</v>
      </c>
      <c r="L29" s="44"/>
    </row>
    <row r="30" spans="1:12" ht="16.5">
      <c r="A30" s="37">
        <v>6</v>
      </c>
      <c r="B30" s="38" t="s">
        <v>25</v>
      </c>
      <c r="C30" s="39" t="s">
        <v>15</v>
      </c>
      <c r="D30" s="48">
        <v>1.5</v>
      </c>
      <c r="E30" s="41">
        <f t="shared" si="0"/>
        <v>27500</v>
      </c>
      <c r="F30" s="42"/>
      <c r="G30" s="42"/>
      <c r="H30" s="42">
        <v>1</v>
      </c>
      <c r="I30" s="42">
        <v>6</v>
      </c>
      <c r="J30" s="43">
        <f t="shared" si="1"/>
        <v>41250</v>
      </c>
      <c r="K30" s="43">
        <f t="shared" si="2"/>
        <v>247500</v>
      </c>
      <c r="L30" s="44"/>
    </row>
    <row r="31" spans="1:12" ht="18" customHeight="1">
      <c r="A31" s="32"/>
      <c r="B31" s="39"/>
      <c r="C31" s="39" t="s">
        <v>16</v>
      </c>
      <c r="D31" s="48">
        <v>0</v>
      </c>
      <c r="E31" s="41">
        <f t="shared" si="0"/>
        <v>27500</v>
      </c>
      <c r="F31" s="42"/>
      <c r="G31" s="42"/>
      <c r="H31" s="42">
        <v>1</v>
      </c>
      <c r="I31" s="42">
        <v>6</v>
      </c>
      <c r="J31" s="43">
        <f t="shared" si="1"/>
        <v>0</v>
      </c>
      <c r="K31" s="43">
        <f t="shared" si="2"/>
        <v>0</v>
      </c>
      <c r="L31" s="44"/>
    </row>
    <row r="32" spans="1:12" ht="18" customHeight="1">
      <c r="A32" s="32"/>
      <c r="B32" s="39"/>
      <c r="C32" s="39" t="s">
        <v>17</v>
      </c>
      <c r="D32" s="48">
        <v>0</v>
      </c>
      <c r="E32" s="41">
        <f t="shared" si="0"/>
        <v>27500</v>
      </c>
      <c r="F32" s="42"/>
      <c r="G32" s="42"/>
      <c r="H32" s="42">
        <v>1</v>
      </c>
      <c r="I32" s="42">
        <v>6</v>
      </c>
      <c r="J32" s="43">
        <f t="shared" si="1"/>
        <v>0</v>
      </c>
      <c r="K32" s="43">
        <f t="shared" si="2"/>
        <v>0</v>
      </c>
      <c r="L32" s="44"/>
    </row>
    <row r="33" spans="1:12" ht="18" customHeight="1">
      <c r="A33" s="52"/>
      <c r="B33" s="39"/>
      <c r="C33" s="39" t="s">
        <v>26</v>
      </c>
      <c r="D33" s="48">
        <v>0</v>
      </c>
      <c r="E33" s="41">
        <f t="shared" si="0"/>
        <v>27500</v>
      </c>
      <c r="F33" s="42"/>
      <c r="G33" s="42"/>
      <c r="H33" s="42">
        <v>1</v>
      </c>
      <c r="I33" s="42">
        <v>6</v>
      </c>
      <c r="J33" s="43">
        <f t="shared" si="1"/>
        <v>0</v>
      </c>
      <c r="K33" s="43">
        <f t="shared" si="2"/>
        <v>0</v>
      </c>
      <c r="L33" s="44"/>
    </row>
    <row r="34" spans="1:12" ht="19.5" customHeight="1">
      <c r="A34" s="45"/>
      <c r="B34" s="65" t="s">
        <v>27</v>
      </c>
      <c r="C34" s="65"/>
      <c r="D34" s="53"/>
      <c r="E34" s="54"/>
      <c r="F34" s="54">
        <f>SUM(F15:F28)</f>
        <v>0</v>
      </c>
      <c r="G34" s="54">
        <f>SUM(G15:G28)</f>
        <v>0</v>
      </c>
      <c r="H34" s="55"/>
      <c r="I34" s="54"/>
      <c r="J34" s="56">
        <f>SUM(J15:J33)</f>
        <v>162250</v>
      </c>
      <c r="K34" s="56">
        <f>SUM(K15:K33)</f>
        <v>973500</v>
      </c>
      <c r="L34" s="54"/>
    </row>
    <row r="35" spans="1:12" ht="19.5" customHeight="1">
      <c r="A35" s="1"/>
      <c r="B35" s="2"/>
      <c r="C35" s="2"/>
      <c r="D35" s="3"/>
      <c r="E35" s="4"/>
      <c r="F35" s="4"/>
      <c r="G35" s="4"/>
      <c r="H35" s="5"/>
      <c r="I35" s="4"/>
      <c r="J35" s="14"/>
      <c r="K35" s="14"/>
      <c r="L35" s="4"/>
    </row>
    <row r="36" spans="1:12" ht="19.5" customHeight="1">
      <c r="A36" s="1"/>
      <c r="B36" s="2"/>
      <c r="C36" s="2"/>
      <c r="D36" s="3"/>
      <c r="E36" s="4"/>
      <c r="F36" s="4"/>
      <c r="G36" s="4"/>
      <c r="H36" s="5"/>
      <c r="I36" s="4"/>
      <c r="J36" s="14"/>
      <c r="K36" s="14"/>
      <c r="L36" s="4"/>
    </row>
    <row r="37" spans="1:12" ht="19.5" customHeight="1">
      <c r="A37" s="1"/>
      <c r="B37" s="2"/>
      <c r="C37" s="2"/>
      <c r="D37" s="3"/>
      <c r="E37" s="4"/>
      <c r="F37" s="4"/>
      <c r="G37" s="4"/>
      <c r="H37" s="5"/>
      <c r="I37" s="4"/>
      <c r="J37" s="4"/>
      <c r="K37" s="4"/>
      <c r="L37" s="4"/>
    </row>
    <row r="38" spans="1:12" ht="27.75" customHeight="1">
      <c r="A38" s="19" t="s">
        <v>28</v>
      </c>
      <c r="B38" s="64" t="s">
        <v>39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</row>
    <row r="39" spans="1:12" ht="120.75" customHeight="1">
      <c r="A39" s="32" t="s">
        <v>6</v>
      </c>
      <c r="B39" s="32" t="s">
        <v>7</v>
      </c>
      <c r="C39" s="32" t="s">
        <v>8</v>
      </c>
      <c r="D39" s="33" t="s">
        <v>32</v>
      </c>
      <c r="E39" s="34" t="s">
        <v>40</v>
      </c>
      <c r="F39" s="35" t="s">
        <v>33</v>
      </c>
      <c r="G39" s="33" t="s">
        <v>34</v>
      </c>
      <c r="H39" s="34" t="s">
        <v>9</v>
      </c>
      <c r="I39" s="33" t="s">
        <v>10</v>
      </c>
      <c r="J39" s="36" t="s">
        <v>35</v>
      </c>
      <c r="K39" s="36" t="s">
        <v>36</v>
      </c>
      <c r="L39" s="33" t="s">
        <v>11</v>
      </c>
    </row>
    <row r="40" spans="1:12" ht="19.5" customHeight="1">
      <c r="A40" s="37">
        <v>1</v>
      </c>
      <c r="B40" s="38" t="s">
        <v>12</v>
      </c>
      <c r="C40" s="39"/>
      <c r="D40" s="40"/>
      <c r="E40" s="41"/>
      <c r="F40" s="42"/>
      <c r="G40" s="42"/>
      <c r="H40" s="42"/>
      <c r="I40" s="42"/>
      <c r="J40" s="43"/>
      <c r="K40" s="43"/>
      <c r="L40" s="44"/>
    </row>
    <row r="41" spans="1:12" ht="56.25" customHeight="1">
      <c r="A41" s="45" t="s">
        <v>13</v>
      </c>
      <c r="B41" s="46" t="s">
        <v>43</v>
      </c>
      <c r="C41" s="47" t="s">
        <v>44</v>
      </c>
      <c r="D41" s="48">
        <v>1</v>
      </c>
      <c r="E41" s="41">
        <f>220000/8</f>
        <v>27500</v>
      </c>
      <c r="F41" s="42"/>
      <c r="G41" s="42"/>
      <c r="H41" s="42">
        <v>1</v>
      </c>
      <c r="I41" s="42">
        <v>6</v>
      </c>
      <c r="J41" s="43">
        <f>G41+F41+(D41*E41)</f>
        <v>27500</v>
      </c>
      <c r="K41" s="43">
        <f>J41*I41*H41</f>
        <v>165000</v>
      </c>
      <c r="L41" s="44"/>
    </row>
    <row r="42" spans="1:12" ht="61.5" customHeight="1">
      <c r="A42" s="45"/>
      <c r="B42" s="49" t="s">
        <v>45</v>
      </c>
      <c r="C42" s="47" t="s">
        <v>46</v>
      </c>
      <c r="D42" s="48">
        <v>0.2</v>
      </c>
      <c r="E42" s="41">
        <f aca="true" t="shared" si="3" ref="E42:E58">220000/8</f>
        <v>27500</v>
      </c>
      <c r="F42" s="42"/>
      <c r="G42" s="42"/>
      <c r="H42" s="42">
        <v>1</v>
      </c>
      <c r="I42" s="42">
        <v>6</v>
      </c>
      <c r="J42" s="43">
        <f>G42+F42+(D42*E42)</f>
        <v>5500</v>
      </c>
      <c r="K42" s="43">
        <f>J42*I42*H42</f>
        <v>33000</v>
      </c>
      <c r="L42" s="44"/>
    </row>
    <row r="43" spans="1:12" ht="66.75" customHeight="1">
      <c r="A43" s="45"/>
      <c r="B43" s="50" t="s">
        <v>47</v>
      </c>
      <c r="C43" s="47" t="s">
        <v>48</v>
      </c>
      <c r="D43" s="48">
        <v>0.5</v>
      </c>
      <c r="E43" s="41">
        <f t="shared" si="3"/>
        <v>27500</v>
      </c>
      <c r="F43" s="42"/>
      <c r="G43" s="42"/>
      <c r="H43" s="42">
        <v>1</v>
      </c>
      <c r="I43" s="42">
        <v>6</v>
      </c>
      <c r="J43" s="43">
        <f>G43+F43+(D43*E43)</f>
        <v>13750</v>
      </c>
      <c r="K43" s="43">
        <f>J43*I43*H43</f>
        <v>82500</v>
      </c>
      <c r="L43" s="44"/>
    </row>
    <row r="44" spans="1:12" ht="87" customHeight="1">
      <c r="A44" s="45"/>
      <c r="B44" s="49" t="s">
        <v>49</v>
      </c>
      <c r="C44" s="47" t="s">
        <v>50</v>
      </c>
      <c r="D44" s="48">
        <v>0.2</v>
      </c>
      <c r="E44" s="41">
        <f t="shared" si="3"/>
        <v>27500</v>
      </c>
      <c r="F44" s="42"/>
      <c r="G44" s="42"/>
      <c r="H44" s="42">
        <v>1</v>
      </c>
      <c r="I44" s="42">
        <v>6</v>
      </c>
      <c r="J44" s="43">
        <f>G44+F44+(D44*E44)</f>
        <v>5500</v>
      </c>
      <c r="K44" s="43">
        <f>J44*I44*H44</f>
        <v>33000</v>
      </c>
      <c r="L44" s="44"/>
    </row>
    <row r="45" spans="1:12" ht="19.5" customHeight="1">
      <c r="A45" s="37">
        <v>2</v>
      </c>
      <c r="B45" s="38" t="s">
        <v>14</v>
      </c>
      <c r="C45" s="39" t="s">
        <v>15</v>
      </c>
      <c r="D45" s="48">
        <v>2</v>
      </c>
      <c r="E45" s="41">
        <f t="shared" si="3"/>
        <v>27500</v>
      </c>
      <c r="F45" s="42"/>
      <c r="G45" s="42"/>
      <c r="H45" s="42">
        <v>1</v>
      </c>
      <c r="I45" s="42">
        <v>6</v>
      </c>
      <c r="J45" s="43">
        <f aca="true" t="shared" si="4" ref="J45:J58">G45+F45+(D45*E45)</f>
        <v>55000</v>
      </c>
      <c r="K45" s="43">
        <f aca="true" t="shared" si="5" ref="K45:K58">J45*I45*H45</f>
        <v>330000</v>
      </c>
      <c r="L45" s="44"/>
    </row>
    <row r="46" spans="1:12" ht="19.5" customHeight="1">
      <c r="A46" s="51"/>
      <c r="B46" s="39"/>
      <c r="C46" s="39" t="s">
        <v>16</v>
      </c>
      <c r="D46" s="48">
        <v>0</v>
      </c>
      <c r="E46" s="41">
        <f t="shared" si="3"/>
        <v>27500</v>
      </c>
      <c r="F46" s="42"/>
      <c r="G46" s="42"/>
      <c r="H46" s="42">
        <v>1</v>
      </c>
      <c r="I46" s="42">
        <v>6</v>
      </c>
      <c r="J46" s="43">
        <f t="shared" si="4"/>
        <v>0</v>
      </c>
      <c r="K46" s="43">
        <f t="shared" si="5"/>
        <v>0</v>
      </c>
      <c r="L46" s="44"/>
    </row>
    <row r="47" spans="1:12" ht="19.5" customHeight="1">
      <c r="A47" s="51"/>
      <c r="B47" s="47"/>
      <c r="C47" s="39" t="s">
        <v>17</v>
      </c>
      <c r="D47" s="48">
        <v>0</v>
      </c>
      <c r="E47" s="41">
        <f t="shared" si="3"/>
        <v>27500</v>
      </c>
      <c r="F47" s="42"/>
      <c r="G47" s="42"/>
      <c r="H47" s="42">
        <v>1</v>
      </c>
      <c r="I47" s="42">
        <v>6</v>
      </c>
      <c r="J47" s="43">
        <f t="shared" si="4"/>
        <v>0</v>
      </c>
      <c r="K47" s="43">
        <f t="shared" si="5"/>
        <v>0</v>
      </c>
      <c r="L47" s="44"/>
    </row>
    <row r="48" spans="1:12" ht="19.5" customHeight="1">
      <c r="A48" s="51"/>
      <c r="B48" s="39"/>
      <c r="C48" s="39"/>
      <c r="D48" s="48"/>
      <c r="E48" s="41">
        <f t="shared" si="3"/>
        <v>27500</v>
      </c>
      <c r="F48" s="42"/>
      <c r="G48" s="42"/>
      <c r="H48" s="42">
        <v>1</v>
      </c>
      <c r="I48" s="42">
        <v>6</v>
      </c>
      <c r="J48" s="43">
        <f t="shared" si="4"/>
        <v>0</v>
      </c>
      <c r="K48" s="43">
        <f t="shared" si="5"/>
        <v>0</v>
      </c>
      <c r="L48" s="44"/>
    </row>
    <row r="49" spans="1:12" ht="19.5" customHeight="1">
      <c r="A49" s="37">
        <v>3</v>
      </c>
      <c r="B49" s="38" t="s">
        <v>18</v>
      </c>
      <c r="C49" s="39"/>
      <c r="D49" s="48"/>
      <c r="E49" s="41">
        <f t="shared" si="3"/>
        <v>27500</v>
      </c>
      <c r="F49" s="42"/>
      <c r="G49" s="42"/>
      <c r="H49" s="42">
        <v>1</v>
      </c>
      <c r="I49" s="42">
        <v>6</v>
      </c>
      <c r="J49" s="43">
        <f t="shared" si="4"/>
        <v>0</v>
      </c>
      <c r="K49" s="43">
        <f t="shared" si="5"/>
        <v>0</v>
      </c>
      <c r="L49" s="44"/>
    </row>
    <row r="50" spans="1:12" ht="19.5" customHeight="1">
      <c r="A50" s="45" t="s">
        <v>19</v>
      </c>
      <c r="B50" s="39" t="s">
        <v>20</v>
      </c>
      <c r="C50" s="39"/>
      <c r="D50" s="48">
        <v>0</v>
      </c>
      <c r="E50" s="41">
        <f t="shared" si="3"/>
        <v>27500</v>
      </c>
      <c r="F50" s="42"/>
      <c r="G50" s="42"/>
      <c r="H50" s="42">
        <v>1</v>
      </c>
      <c r="I50" s="42">
        <v>6</v>
      </c>
      <c r="J50" s="43">
        <f t="shared" si="4"/>
        <v>0</v>
      </c>
      <c r="K50" s="43">
        <f t="shared" si="5"/>
        <v>0</v>
      </c>
      <c r="L50" s="44"/>
    </row>
    <row r="51" spans="1:12" ht="19.5" customHeight="1">
      <c r="A51" s="45" t="s">
        <v>21</v>
      </c>
      <c r="B51" s="39" t="s">
        <v>22</v>
      </c>
      <c r="C51" s="39"/>
      <c r="D51" s="48">
        <v>0</v>
      </c>
      <c r="E51" s="41">
        <f t="shared" si="3"/>
        <v>27500</v>
      </c>
      <c r="F51" s="42"/>
      <c r="G51" s="42"/>
      <c r="H51" s="42">
        <v>1</v>
      </c>
      <c r="I51" s="42">
        <v>6</v>
      </c>
      <c r="J51" s="43">
        <f t="shared" si="4"/>
        <v>0</v>
      </c>
      <c r="K51" s="43">
        <f t="shared" si="5"/>
        <v>0</v>
      </c>
      <c r="L51" s="44"/>
    </row>
    <row r="52" spans="1:12" ht="19.5" customHeight="1">
      <c r="A52" s="45" t="s">
        <v>23</v>
      </c>
      <c r="B52" s="39" t="s">
        <v>24</v>
      </c>
      <c r="C52" s="39"/>
      <c r="D52" s="48">
        <v>0</v>
      </c>
      <c r="E52" s="41">
        <f t="shared" si="3"/>
        <v>27500</v>
      </c>
      <c r="F52" s="42"/>
      <c r="G52" s="42"/>
      <c r="H52" s="42">
        <v>1</v>
      </c>
      <c r="I52" s="42">
        <v>6</v>
      </c>
      <c r="J52" s="43">
        <f t="shared" si="4"/>
        <v>0</v>
      </c>
      <c r="K52" s="43">
        <f t="shared" si="5"/>
        <v>0</v>
      </c>
      <c r="L52" s="44"/>
    </row>
    <row r="53" spans="1:12" ht="63.75" customHeight="1">
      <c r="A53" s="37">
        <v>4</v>
      </c>
      <c r="B53" s="38" t="s">
        <v>41</v>
      </c>
      <c r="C53" s="39"/>
      <c r="D53" s="48">
        <v>0</v>
      </c>
      <c r="E53" s="41">
        <f t="shared" si="3"/>
        <v>27500</v>
      </c>
      <c r="F53" s="42"/>
      <c r="G53" s="42"/>
      <c r="H53" s="42">
        <v>1</v>
      </c>
      <c r="I53" s="42">
        <v>6</v>
      </c>
      <c r="J53" s="43">
        <f t="shared" si="4"/>
        <v>0</v>
      </c>
      <c r="K53" s="43">
        <f t="shared" si="5"/>
        <v>0</v>
      </c>
      <c r="L53" s="44"/>
    </row>
    <row r="54" spans="1:12" ht="19.5" customHeight="1">
      <c r="A54" s="37">
        <v>5</v>
      </c>
      <c r="B54" s="38" t="s">
        <v>38</v>
      </c>
      <c r="C54" s="39"/>
      <c r="D54" s="48">
        <v>0</v>
      </c>
      <c r="E54" s="41">
        <f t="shared" si="3"/>
        <v>27500</v>
      </c>
      <c r="F54" s="42"/>
      <c r="G54" s="42"/>
      <c r="H54" s="42">
        <v>1</v>
      </c>
      <c r="I54" s="42">
        <v>6</v>
      </c>
      <c r="J54" s="43">
        <f t="shared" si="4"/>
        <v>0</v>
      </c>
      <c r="K54" s="43">
        <f t="shared" si="5"/>
        <v>0</v>
      </c>
      <c r="L54" s="44"/>
    </row>
    <row r="55" spans="1:12" ht="19.5" customHeight="1">
      <c r="A55" s="37">
        <v>6</v>
      </c>
      <c r="B55" s="38" t="s">
        <v>25</v>
      </c>
      <c r="C55" s="39" t="s">
        <v>15</v>
      </c>
      <c r="D55" s="48">
        <v>1.5</v>
      </c>
      <c r="E55" s="41">
        <f t="shared" si="3"/>
        <v>27500</v>
      </c>
      <c r="F55" s="42"/>
      <c r="G55" s="42"/>
      <c r="H55" s="42">
        <v>1</v>
      </c>
      <c r="I55" s="42">
        <v>6</v>
      </c>
      <c r="J55" s="43">
        <f t="shared" si="4"/>
        <v>41250</v>
      </c>
      <c r="K55" s="43">
        <f t="shared" si="5"/>
        <v>247500</v>
      </c>
      <c r="L55" s="44"/>
    </row>
    <row r="56" spans="1:12" ht="19.5" customHeight="1">
      <c r="A56" s="32"/>
      <c r="B56" s="39"/>
      <c r="C56" s="39" t="s">
        <v>16</v>
      </c>
      <c r="D56" s="48">
        <v>0</v>
      </c>
      <c r="E56" s="41">
        <f t="shared" si="3"/>
        <v>27500</v>
      </c>
      <c r="F56" s="42"/>
      <c r="G56" s="42"/>
      <c r="H56" s="42">
        <v>1</v>
      </c>
      <c r="I56" s="42">
        <v>6</v>
      </c>
      <c r="J56" s="43">
        <f t="shared" si="4"/>
        <v>0</v>
      </c>
      <c r="K56" s="43">
        <f t="shared" si="5"/>
        <v>0</v>
      </c>
      <c r="L56" s="44"/>
    </row>
    <row r="57" spans="1:12" ht="19.5" customHeight="1">
      <c r="A57" s="32"/>
      <c r="B57" s="39"/>
      <c r="C57" s="39" t="s">
        <v>17</v>
      </c>
      <c r="D57" s="48">
        <v>0</v>
      </c>
      <c r="E57" s="41">
        <f t="shared" si="3"/>
        <v>27500</v>
      </c>
      <c r="F57" s="42"/>
      <c r="G57" s="42"/>
      <c r="H57" s="42">
        <v>1</v>
      </c>
      <c r="I57" s="42">
        <v>6</v>
      </c>
      <c r="J57" s="43">
        <f t="shared" si="4"/>
        <v>0</v>
      </c>
      <c r="K57" s="43">
        <f t="shared" si="5"/>
        <v>0</v>
      </c>
      <c r="L57" s="44"/>
    </row>
    <row r="58" spans="1:12" ht="19.5" customHeight="1">
      <c r="A58" s="52"/>
      <c r="B58" s="39"/>
      <c r="C58" s="39" t="s">
        <v>26</v>
      </c>
      <c r="D58" s="48">
        <v>0</v>
      </c>
      <c r="E58" s="41">
        <f t="shared" si="3"/>
        <v>27500</v>
      </c>
      <c r="F58" s="42"/>
      <c r="G58" s="42"/>
      <c r="H58" s="42">
        <v>1</v>
      </c>
      <c r="I58" s="42">
        <v>6</v>
      </c>
      <c r="J58" s="43">
        <f t="shared" si="4"/>
        <v>0</v>
      </c>
      <c r="K58" s="43">
        <f t="shared" si="5"/>
        <v>0</v>
      </c>
      <c r="L58" s="44"/>
    </row>
    <row r="59" spans="1:12" ht="19.5" customHeight="1">
      <c r="A59" s="45"/>
      <c r="B59" s="65" t="s">
        <v>27</v>
      </c>
      <c r="C59" s="65"/>
      <c r="D59" s="53"/>
      <c r="E59" s="54"/>
      <c r="F59" s="54">
        <f>SUM(F40:F53)</f>
        <v>0</v>
      </c>
      <c r="G59" s="54">
        <f>SUM(G40:G53)</f>
        <v>0</v>
      </c>
      <c r="H59" s="55"/>
      <c r="I59" s="54"/>
      <c r="J59" s="56">
        <f>SUM(J40:J58)</f>
        <v>148500</v>
      </c>
      <c r="K59" s="56">
        <f>SUM(K40:K58)</f>
        <v>891000</v>
      </c>
      <c r="L59" s="54"/>
    </row>
    <row r="60" spans="1:12" ht="19.5" customHeight="1">
      <c r="A60" s="1"/>
      <c r="B60" s="2"/>
      <c r="C60" s="2"/>
      <c r="D60" s="3"/>
      <c r="E60" s="4"/>
      <c r="F60" s="4"/>
      <c r="G60" s="4"/>
      <c r="H60" s="5"/>
      <c r="I60" s="4"/>
      <c r="J60" s="4"/>
      <c r="K60" s="4"/>
      <c r="L60" s="4"/>
    </row>
    <row r="61" spans="1:12" ht="19.5" customHeight="1">
      <c r="A61" s="1"/>
      <c r="B61" s="2"/>
      <c r="C61" s="2"/>
      <c r="D61" s="3"/>
      <c r="E61" s="4"/>
      <c r="F61" s="4"/>
      <c r="G61" s="4"/>
      <c r="H61" s="5"/>
      <c r="I61" s="4"/>
      <c r="J61" s="4"/>
      <c r="K61" s="4"/>
      <c r="L61" s="4"/>
    </row>
    <row r="62" spans="1:12" ht="19.5" customHeight="1">
      <c r="A62" s="1"/>
      <c r="B62" s="2"/>
      <c r="C62" s="2"/>
      <c r="D62" s="3"/>
      <c r="E62" s="4"/>
      <c r="F62" s="4"/>
      <c r="G62" s="4"/>
      <c r="H62" s="5"/>
      <c r="I62" s="4"/>
      <c r="J62" s="4"/>
      <c r="K62" s="4"/>
      <c r="L62" s="4"/>
    </row>
    <row r="63" spans="1:12" ht="29.25" customHeight="1">
      <c r="A63" s="19" t="s">
        <v>29</v>
      </c>
      <c r="B63" s="64" t="s">
        <v>30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</row>
    <row r="64" spans="1:12" s="26" customFormat="1" ht="16.5">
      <c r="A64" s="23"/>
      <c r="B64" s="24"/>
      <c r="C64" s="24"/>
      <c r="D64" s="23"/>
      <c r="E64" s="23"/>
      <c r="F64" s="23"/>
      <c r="G64" s="23"/>
      <c r="H64" s="25"/>
      <c r="I64" s="23"/>
      <c r="J64" s="23"/>
      <c r="K64" s="23"/>
      <c r="L64" s="23"/>
    </row>
    <row r="65" spans="1:12" s="26" customFormat="1" ht="16.5">
      <c r="A65" s="23"/>
      <c r="B65" s="24"/>
      <c r="C65" s="24"/>
      <c r="D65" s="23"/>
      <c r="E65" s="23"/>
      <c r="F65" s="23"/>
      <c r="G65" s="23"/>
      <c r="H65" s="25"/>
      <c r="I65" s="23"/>
      <c r="J65" s="23"/>
      <c r="K65" s="23"/>
      <c r="L65" s="23"/>
    </row>
    <row r="66" spans="1:12" s="26" customFormat="1" ht="16.5">
      <c r="A66" s="23"/>
      <c r="B66" s="24"/>
      <c r="C66" s="24"/>
      <c r="D66" s="23"/>
      <c r="E66" s="23"/>
      <c r="F66" s="23"/>
      <c r="G66" s="23"/>
      <c r="H66" s="25"/>
      <c r="I66" s="23"/>
      <c r="J66" s="23"/>
      <c r="K66" s="23"/>
      <c r="L66" s="23"/>
    </row>
    <row r="67" spans="1:12" s="26" customFormat="1" ht="16.5">
      <c r="A67" s="23"/>
      <c r="B67" s="24"/>
      <c r="C67" s="24"/>
      <c r="D67" s="23"/>
      <c r="E67" s="23"/>
      <c r="F67" s="23"/>
      <c r="G67" s="23"/>
      <c r="H67" s="25"/>
      <c r="I67" s="23"/>
      <c r="J67" s="23"/>
      <c r="K67" s="23"/>
      <c r="L67" s="23"/>
    </row>
    <row r="68" spans="1:12" s="26" customFormat="1" ht="16.5">
      <c r="A68" s="23"/>
      <c r="B68" s="24"/>
      <c r="C68" s="24"/>
      <c r="D68" s="23"/>
      <c r="E68" s="23"/>
      <c r="F68" s="23"/>
      <c r="G68" s="23"/>
      <c r="H68" s="25"/>
      <c r="I68" s="23"/>
      <c r="J68" s="23"/>
      <c r="K68" s="23"/>
      <c r="L68" s="23"/>
    </row>
    <row r="69" spans="1:12" s="26" customFormat="1" ht="16.5">
      <c r="A69" s="23"/>
      <c r="B69" s="24"/>
      <c r="C69" s="24"/>
      <c r="D69" s="23"/>
      <c r="E69" s="23"/>
      <c r="F69" s="23"/>
      <c r="G69" s="23"/>
      <c r="H69" s="25"/>
      <c r="I69" s="23"/>
      <c r="J69" s="23"/>
      <c r="K69" s="23"/>
      <c r="L69" s="23"/>
    </row>
    <row r="70" spans="1:12" s="26" customFormat="1" ht="16.5">
      <c r="A70" s="23"/>
      <c r="B70" s="24"/>
      <c r="C70" s="24"/>
      <c r="D70" s="23"/>
      <c r="E70" s="23"/>
      <c r="F70" s="23"/>
      <c r="G70" s="23"/>
      <c r="H70" s="25"/>
      <c r="I70" s="23"/>
      <c r="J70" s="23"/>
      <c r="K70" s="23"/>
      <c r="L70" s="23"/>
    </row>
    <row r="71" spans="1:12" s="26" customFormat="1" ht="16.5">
      <c r="A71" s="23"/>
      <c r="B71" s="24"/>
      <c r="C71" s="24"/>
      <c r="D71" s="23"/>
      <c r="E71" s="23"/>
      <c r="F71" s="23"/>
      <c r="G71" s="23"/>
      <c r="H71" s="25"/>
      <c r="I71" s="23"/>
      <c r="J71" s="23"/>
      <c r="K71" s="23"/>
      <c r="L71" s="23"/>
    </row>
    <row r="72" spans="1:12" s="26" customFormat="1" ht="16.5">
      <c r="A72" s="23"/>
      <c r="B72" s="24"/>
      <c r="C72" s="24"/>
      <c r="D72" s="23"/>
      <c r="E72" s="23"/>
      <c r="F72" s="23"/>
      <c r="G72" s="23"/>
      <c r="H72" s="25"/>
      <c r="I72" s="23"/>
      <c r="J72" s="23"/>
      <c r="K72" s="23"/>
      <c r="L72" s="23"/>
    </row>
    <row r="73" spans="1:12" s="26" customFormat="1" ht="16.5">
      <c r="A73" s="23"/>
      <c r="B73" s="24"/>
      <c r="C73" s="24"/>
      <c r="D73" s="23"/>
      <c r="E73" s="23"/>
      <c r="F73" s="23"/>
      <c r="G73" s="23"/>
      <c r="H73" s="25"/>
      <c r="I73" s="23"/>
      <c r="J73" s="23"/>
      <c r="K73" s="23"/>
      <c r="L73" s="23"/>
    </row>
    <row r="74" spans="1:12" s="26" customFormat="1" ht="16.5">
      <c r="A74" s="23"/>
      <c r="B74" s="24"/>
      <c r="C74" s="24"/>
      <c r="D74" s="23"/>
      <c r="E74" s="23"/>
      <c r="F74" s="23"/>
      <c r="G74" s="23"/>
      <c r="H74" s="25"/>
      <c r="I74" s="23"/>
      <c r="J74" s="23"/>
      <c r="K74" s="23"/>
      <c r="L74" s="23"/>
    </row>
    <row r="75" spans="1:12" s="26" customFormat="1" ht="16.5">
      <c r="A75" s="23"/>
      <c r="B75" s="24"/>
      <c r="C75" s="24"/>
      <c r="D75" s="23"/>
      <c r="E75" s="23"/>
      <c r="F75" s="23"/>
      <c r="G75" s="23"/>
      <c r="H75" s="25"/>
      <c r="I75" s="23"/>
      <c r="J75" s="23"/>
      <c r="K75" s="23"/>
      <c r="L75" s="23"/>
    </row>
    <row r="76" spans="1:12" s="26" customFormat="1" ht="16.5">
      <c r="A76" s="23"/>
      <c r="B76" s="24"/>
      <c r="C76" s="24"/>
      <c r="D76" s="23"/>
      <c r="E76" s="23"/>
      <c r="F76" s="23"/>
      <c r="G76" s="23"/>
      <c r="H76" s="25"/>
      <c r="I76" s="23"/>
      <c r="J76" s="23"/>
      <c r="K76" s="23"/>
      <c r="L76" s="23"/>
    </row>
    <row r="77" spans="1:12" s="26" customFormat="1" ht="16.5">
      <c r="A77" s="23"/>
      <c r="B77" s="24"/>
      <c r="C77" s="24"/>
      <c r="D77" s="23"/>
      <c r="E77" s="23"/>
      <c r="F77" s="23"/>
      <c r="G77" s="23"/>
      <c r="H77" s="25"/>
      <c r="I77" s="23"/>
      <c r="J77" s="23"/>
      <c r="K77" s="23"/>
      <c r="L77" s="23"/>
    </row>
    <row r="78" spans="1:12" s="26" customFormat="1" ht="16.5">
      <c r="A78" s="23"/>
      <c r="B78" s="24"/>
      <c r="C78" s="24"/>
      <c r="D78" s="23"/>
      <c r="E78" s="23"/>
      <c r="F78" s="23"/>
      <c r="G78" s="23"/>
      <c r="H78" s="25"/>
      <c r="I78" s="23"/>
      <c r="J78" s="23"/>
      <c r="K78" s="27"/>
      <c r="L78" s="27"/>
    </row>
    <row r="79" spans="1:12" s="26" customFormat="1" ht="16.5">
      <c r="A79" s="23"/>
      <c r="B79" s="24"/>
      <c r="C79" s="24"/>
      <c r="D79" s="23"/>
      <c r="E79" s="23"/>
      <c r="F79" s="23"/>
      <c r="G79" s="23"/>
      <c r="H79" s="25"/>
      <c r="I79" s="23"/>
      <c r="J79" s="23"/>
      <c r="K79" s="27"/>
      <c r="L79" s="27"/>
    </row>
    <row r="80" spans="1:12" s="26" customFormat="1" ht="16.5">
      <c r="A80" s="23"/>
      <c r="B80" s="24"/>
      <c r="C80" s="24"/>
      <c r="D80" s="23"/>
      <c r="E80" s="23"/>
      <c r="F80" s="23"/>
      <c r="G80" s="23"/>
      <c r="H80" s="25"/>
      <c r="I80" s="23"/>
      <c r="J80" s="23"/>
      <c r="K80" s="27"/>
      <c r="L80" s="27"/>
    </row>
    <row r="81" spans="1:12" s="26" customFormat="1" ht="16.5">
      <c r="A81" s="23"/>
      <c r="B81" s="24"/>
      <c r="C81" s="24"/>
      <c r="D81" s="23"/>
      <c r="E81" s="23"/>
      <c r="F81" s="23"/>
      <c r="G81" s="23"/>
      <c r="H81" s="25"/>
      <c r="I81" s="23"/>
      <c r="J81" s="23"/>
      <c r="K81" s="27"/>
      <c r="L81" s="27"/>
    </row>
    <row r="82" spans="1:12" s="26" customFormat="1" ht="16.5">
      <c r="A82" s="23"/>
      <c r="B82" s="24"/>
      <c r="C82" s="24"/>
      <c r="D82" s="23"/>
      <c r="E82" s="23"/>
      <c r="F82" s="23"/>
      <c r="G82" s="23"/>
      <c r="H82" s="25"/>
      <c r="I82" s="23"/>
      <c r="J82" s="23"/>
      <c r="K82" s="27"/>
      <c r="L82" s="27"/>
    </row>
    <row r="83" spans="1:12" s="26" customFormat="1" ht="16.5">
      <c r="A83" s="23"/>
      <c r="B83" s="24"/>
      <c r="C83" s="24"/>
      <c r="D83" s="23"/>
      <c r="E83" s="23"/>
      <c r="F83" s="23"/>
      <c r="G83" s="23"/>
      <c r="H83" s="25"/>
      <c r="I83" s="23"/>
      <c r="J83" s="23"/>
      <c r="K83" s="27"/>
      <c r="L83" s="27"/>
    </row>
    <row r="84" spans="1:12" s="26" customFormat="1" ht="16.5">
      <c r="A84" s="23"/>
      <c r="B84" s="24"/>
      <c r="C84" s="24"/>
      <c r="D84" s="23"/>
      <c r="E84" s="23"/>
      <c r="F84" s="23"/>
      <c r="G84" s="23"/>
      <c r="H84" s="25"/>
      <c r="I84" s="23"/>
      <c r="J84" s="23"/>
      <c r="K84" s="27"/>
      <c r="L84" s="27"/>
    </row>
    <row r="85" spans="1:12" s="26" customFormat="1" ht="16.5">
      <c r="A85" s="23"/>
      <c r="B85" s="24"/>
      <c r="C85" s="24"/>
      <c r="D85" s="23"/>
      <c r="E85" s="23"/>
      <c r="F85" s="23"/>
      <c r="G85" s="23"/>
      <c r="H85" s="25"/>
      <c r="I85" s="23"/>
      <c r="J85" s="23"/>
      <c r="K85" s="27"/>
      <c r="L85" s="27"/>
    </row>
    <row r="86" spans="1:12" s="26" customFormat="1" ht="16.5">
      <c r="A86" s="23"/>
      <c r="B86" s="24"/>
      <c r="C86" s="24"/>
      <c r="D86" s="23"/>
      <c r="E86" s="23"/>
      <c r="F86" s="23"/>
      <c r="G86" s="23"/>
      <c r="H86" s="25"/>
      <c r="I86" s="23"/>
      <c r="J86" s="23"/>
      <c r="K86" s="27"/>
      <c r="L86" s="27"/>
    </row>
    <row r="87" spans="1:12" s="26" customFormat="1" ht="16.5">
      <c r="A87" s="23"/>
      <c r="B87" s="24"/>
      <c r="C87" s="24"/>
      <c r="D87" s="23"/>
      <c r="E87" s="23"/>
      <c r="F87" s="23"/>
      <c r="G87" s="23"/>
      <c r="H87" s="25"/>
      <c r="I87" s="23"/>
      <c r="J87" s="23"/>
      <c r="K87" s="27"/>
      <c r="L87" s="27"/>
    </row>
    <row r="88" spans="1:13" s="26" customFormat="1" ht="16.5">
      <c r="A88" s="23"/>
      <c r="B88" s="24"/>
      <c r="C88" s="24"/>
      <c r="D88" s="23"/>
      <c r="E88" s="23"/>
      <c r="F88" s="23"/>
      <c r="G88" s="23"/>
      <c r="H88" s="25"/>
      <c r="I88" s="23"/>
      <c r="J88" s="23"/>
      <c r="K88" s="27"/>
      <c r="L88" s="27"/>
      <c r="M88" s="28"/>
    </row>
    <row r="89" spans="1:13" s="26" customFormat="1" ht="16.5">
      <c r="A89" s="23"/>
      <c r="B89" s="24"/>
      <c r="C89" s="24"/>
      <c r="D89" s="23"/>
      <c r="E89" s="23"/>
      <c r="F89" s="23"/>
      <c r="G89" s="23"/>
      <c r="H89" s="25"/>
      <c r="I89" s="23"/>
      <c r="J89" s="23"/>
      <c r="K89" s="57"/>
      <c r="L89" s="57"/>
      <c r="M89" s="28"/>
    </row>
    <row r="90" spans="1:13" s="26" customFormat="1" ht="16.5">
      <c r="A90" s="23"/>
      <c r="B90" s="24"/>
      <c r="C90" s="24"/>
      <c r="D90" s="23"/>
      <c r="E90" s="23"/>
      <c r="F90" s="23"/>
      <c r="G90" s="23"/>
      <c r="H90" s="25"/>
      <c r="I90" s="23"/>
      <c r="J90" s="23"/>
      <c r="K90" s="58"/>
      <c r="L90" s="58"/>
      <c r="M90" s="28"/>
    </row>
    <row r="91" spans="1:13" s="26" customFormat="1" ht="16.5">
      <c r="A91" s="23"/>
      <c r="B91" s="24"/>
      <c r="C91" s="24"/>
      <c r="D91" s="23"/>
      <c r="E91" s="23"/>
      <c r="F91" s="23"/>
      <c r="G91" s="23"/>
      <c r="H91" s="25"/>
      <c r="I91" s="23"/>
      <c r="J91" s="23"/>
      <c r="K91" s="59">
        <f>$K$34</f>
        <v>973500</v>
      </c>
      <c r="L91" s="58"/>
      <c r="M91" s="28"/>
    </row>
    <row r="92" spans="1:13" s="26" customFormat="1" ht="16.5">
      <c r="A92" s="23"/>
      <c r="B92" s="24"/>
      <c r="C92" s="24"/>
      <c r="D92" s="23"/>
      <c r="E92" s="23"/>
      <c r="F92" s="23"/>
      <c r="G92" s="23"/>
      <c r="H92" s="25"/>
      <c r="I92" s="23"/>
      <c r="J92" s="23"/>
      <c r="K92" s="59">
        <f>K59</f>
        <v>891000</v>
      </c>
      <c r="L92" s="60"/>
      <c r="M92" s="28"/>
    </row>
    <row r="93" spans="1:13" s="26" customFormat="1" ht="16.5">
      <c r="A93" s="23"/>
      <c r="B93" s="24"/>
      <c r="C93" s="24"/>
      <c r="D93" s="23"/>
      <c r="E93" s="23"/>
      <c r="F93" s="23"/>
      <c r="G93" s="23"/>
      <c r="H93" s="25"/>
      <c r="I93" s="23"/>
      <c r="J93" s="23"/>
      <c r="K93" s="59">
        <f>K91-K92</f>
        <v>82500</v>
      </c>
      <c r="L93" s="61">
        <f>K93/K91*100%</f>
        <v>0.0847457627118644</v>
      </c>
      <c r="M93" s="28"/>
    </row>
    <row r="94" spans="1:13" s="26" customFormat="1" ht="16.5">
      <c r="A94" s="23"/>
      <c r="B94" s="24"/>
      <c r="C94" s="24"/>
      <c r="D94" s="23"/>
      <c r="E94" s="23"/>
      <c r="F94" s="23"/>
      <c r="G94" s="23"/>
      <c r="H94" s="25"/>
      <c r="I94" s="23"/>
      <c r="J94" s="23"/>
      <c r="K94" s="58"/>
      <c r="L94" s="61">
        <f>K92/K91*100%</f>
        <v>0.9152542372881356</v>
      </c>
      <c r="M94" s="28"/>
    </row>
    <row r="95" spans="1:13" s="26" customFormat="1" ht="49.5">
      <c r="A95" s="23"/>
      <c r="B95" s="29" t="s">
        <v>31</v>
      </c>
      <c r="C95" s="24"/>
      <c r="D95" s="23"/>
      <c r="E95" s="23"/>
      <c r="F95" s="23"/>
      <c r="G95" s="23"/>
      <c r="H95" s="25"/>
      <c r="I95" s="23"/>
      <c r="J95" s="23"/>
      <c r="K95" s="57"/>
      <c r="L95" s="57"/>
      <c r="M95" s="28"/>
    </row>
    <row r="96" spans="2:6" ht="19.5" customHeight="1">
      <c r="B96" s="22"/>
      <c r="C96" s="30"/>
      <c r="D96" s="31"/>
      <c r="E96" s="31"/>
      <c r="F96" s="31"/>
    </row>
  </sheetData>
  <sheetProtection selectLockedCells="1" selectUnlockedCells="1"/>
  <mergeCells count="11">
    <mergeCell ref="B12:K12"/>
    <mergeCell ref="B34:C34"/>
    <mergeCell ref="B38:L38"/>
    <mergeCell ref="B59:C59"/>
    <mergeCell ref="B63:L63"/>
    <mergeCell ref="B10:K10"/>
    <mergeCell ref="B1:K1"/>
    <mergeCell ref="B2:K2"/>
    <mergeCell ref="B3:K3"/>
    <mergeCell ref="I5:K6"/>
    <mergeCell ref="B8:K8"/>
  </mergeCells>
  <printOptions horizontalCentered="1" verticalCentered="1"/>
  <pageMargins left="0.1968503937007874" right="0.2362204724409449" top="0.2755905511811024" bottom="0.31496062992125984" header="0.2755905511811024" footer="0.31496062992125984"/>
  <pageSetup horizontalDpi="300" verticalDpi="300" orientation="landscape" paperSize="9" scale="80" r:id="rId2"/>
  <headerFooter alignWithMargins="0">
    <oddFooter xml:space="preserve">&amp;R&amp;".VnTime,Regular"&amp;14&amp;P  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</dc:creator>
  <cp:keywords/>
  <dc:description/>
  <cp:lastModifiedBy>Windows User</cp:lastModifiedBy>
  <cp:lastPrinted>2018-01-11T02:10:29Z</cp:lastPrinted>
  <dcterms:created xsi:type="dcterms:W3CDTF">2016-03-22T03:26:47Z</dcterms:created>
  <dcterms:modified xsi:type="dcterms:W3CDTF">2020-07-20T19:05:21Z</dcterms:modified>
  <cp:category/>
  <cp:version/>
  <cp:contentType/>
  <cp:contentStatus/>
</cp:coreProperties>
</file>